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202300"/>
  <mc:AlternateContent xmlns:mc="http://schemas.openxmlformats.org/markup-compatibility/2006">
    <mc:Choice Requires="x15">
      <x15ac:absPath xmlns:x15ac="http://schemas.microsoft.com/office/spreadsheetml/2010/11/ac" url="https://winchestercc-my.sharepoint.com/personal/jitaylor_winchester_gov_uk/Documents/Desktop/Local PLan/Hearings/Matter 4/"/>
    </mc:Choice>
  </mc:AlternateContent>
  <xr:revisionPtr revIDLastSave="0" documentId="8_{DC6580CD-BA5F-4FF0-B1E6-A62FCF22ED66}" xr6:coauthVersionLast="47" xr6:coauthVersionMax="47" xr10:uidLastSave="{00000000-0000-0000-0000-000000000000}"/>
  <bookViews>
    <workbookView xWindow="28680" yWindow="-120" windowWidth="29040" windowHeight="15840" xr2:uid="{0C8E89C1-1E33-417B-99C7-1534FB402F38}"/>
  </bookViews>
  <sheets>
    <sheet name="Introduction" sheetId="7" r:id="rId1"/>
    <sheet name="Housing trajectory " sheetId="6" r:id="rId2"/>
    <sheet name="NPPF Deliverable para A " sheetId="2" r:id="rId3"/>
    <sheet name="NPPF Deliverable para B " sheetId="3" r:id="rId4"/>
    <sheet name="NPPF Developable " sheetId="4"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3" i="6" l="1"/>
  <c r="C72" i="6"/>
  <c r="C76" i="6"/>
  <c r="C79" i="6"/>
  <c r="C82" i="6" s="1"/>
  <c r="C78" i="6"/>
  <c r="D82" i="6"/>
  <c r="E82" i="6"/>
  <c r="F82" i="6"/>
  <c r="M86" i="6"/>
  <c r="N82" i="6"/>
  <c r="D88" i="6"/>
  <c r="W86" i="6"/>
  <c r="V86" i="6"/>
  <c r="U86" i="6"/>
  <c r="T86" i="6"/>
  <c r="S86" i="6"/>
  <c r="R86" i="6"/>
  <c r="Q86" i="6"/>
  <c r="P86" i="6"/>
  <c r="O86" i="6"/>
  <c r="N86" i="6"/>
  <c r="L86" i="6"/>
  <c r="K86" i="6"/>
  <c r="J86" i="6"/>
  <c r="I86" i="6"/>
  <c r="H86" i="6"/>
  <c r="G86" i="6"/>
  <c r="F86" i="6"/>
  <c r="E86" i="6"/>
  <c r="G82" i="6"/>
  <c r="W79" i="6"/>
  <c r="V79" i="6"/>
  <c r="U79" i="6"/>
  <c r="T79" i="6"/>
  <c r="S79" i="6"/>
  <c r="R79" i="6"/>
  <c r="Q79" i="6"/>
  <c r="P79" i="6"/>
  <c r="O79" i="6"/>
  <c r="N79" i="6"/>
  <c r="M79" i="6"/>
  <c r="L79" i="6"/>
  <c r="K79" i="6"/>
  <c r="J79" i="6"/>
  <c r="I79" i="6"/>
  <c r="H79" i="6"/>
  <c r="W76" i="6"/>
  <c r="V76" i="6"/>
  <c r="U76" i="6"/>
  <c r="T76" i="6"/>
  <c r="S76" i="6"/>
  <c r="R76" i="6"/>
  <c r="Q76" i="6"/>
  <c r="P76" i="6"/>
  <c r="O76" i="6"/>
  <c r="N76" i="6"/>
  <c r="M76" i="6"/>
  <c r="L76" i="6"/>
  <c r="K76" i="6"/>
  <c r="J76" i="6"/>
  <c r="I76" i="6"/>
  <c r="H76" i="6"/>
  <c r="W72" i="6"/>
  <c r="V72" i="6"/>
  <c r="U72" i="6"/>
  <c r="T72" i="6"/>
  <c r="S72" i="6"/>
  <c r="R72" i="6"/>
  <c r="Q72" i="6"/>
  <c r="P72" i="6"/>
  <c r="O72" i="6"/>
  <c r="N72" i="6"/>
  <c r="M72" i="6"/>
  <c r="L72" i="6"/>
  <c r="K72" i="6"/>
  <c r="J72" i="6"/>
  <c r="I72" i="6"/>
  <c r="H72" i="6"/>
  <c r="K42" i="6"/>
  <c r="J42" i="6"/>
  <c r="I42" i="6"/>
  <c r="H42" i="6"/>
  <c r="C42" i="6"/>
  <c r="W35" i="6"/>
  <c r="V35" i="6"/>
  <c r="U35" i="6"/>
  <c r="T35" i="6"/>
  <c r="S35" i="6"/>
  <c r="R35" i="6"/>
  <c r="Q35" i="6"/>
  <c r="P35" i="6"/>
  <c r="O35" i="6"/>
  <c r="N35" i="6"/>
  <c r="M35" i="6"/>
  <c r="L35" i="6"/>
  <c r="K35" i="6"/>
  <c r="J35" i="6"/>
  <c r="I35" i="6"/>
  <c r="H35" i="6"/>
  <c r="C35" i="6"/>
  <c r="W30" i="6"/>
  <c r="V30" i="6"/>
  <c r="U30" i="6"/>
  <c r="T30" i="6"/>
  <c r="S30" i="6"/>
  <c r="R30" i="6"/>
  <c r="Q30" i="6"/>
  <c r="P30" i="6"/>
  <c r="O30" i="6"/>
  <c r="N30" i="6"/>
  <c r="M30" i="6"/>
  <c r="L30" i="6"/>
  <c r="K30" i="6"/>
  <c r="J30" i="6"/>
  <c r="I30" i="6"/>
  <c r="H30" i="6"/>
  <c r="C30" i="6"/>
  <c r="W23" i="6"/>
  <c r="V23" i="6"/>
  <c r="U23" i="6"/>
  <c r="T23" i="6"/>
  <c r="S23" i="6"/>
  <c r="R23" i="6"/>
  <c r="Q23" i="6"/>
  <c r="P23" i="6"/>
  <c r="O23" i="6"/>
  <c r="N23" i="6"/>
  <c r="M23" i="6"/>
  <c r="L23" i="6"/>
  <c r="K23" i="6"/>
  <c r="J23" i="6"/>
  <c r="I23" i="6"/>
  <c r="H23" i="6"/>
  <c r="C23" i="6"/>
  <c r="W8" i="6"/>
  <c r="V8" i="6"/>
  <c r="U8" i="6"/>
  <c r="T8" i="6"/>
  <c r="T82" i="6" s="1"/>
  <c r="S8" i="6"/>
  <c r="R8" i="6"/>
  <c r="Q8" i="6"/>
  <c r="P8" i="6"/>
  <c r="O8" i="6"/>
  <c r="N8" i="6"/>
  <c r="L8" i="6"/>
  <c r="K8" i="6"/>
  <c r="J8" i="6"/>
  <c r="I8" i="6"/>
  <c r="H8" i="6"/>
  <c r="H82" i="6" s="1"/>
  <c r="C8" i="6"/>
  <c r="F5" i="6"/>
  <c r="E5" i="6"/>
  <c r="D5" i="6"/>
  <c r="C5" i="6"/>
  <c r="C4" i="6"/>
  <c r="N85" i="6" l="1"/>
  <c r="V82" i="6"/>
  <c r="W82" i="6"/>
  <c r="P82" i="6"/>
  <c r="I82" i="6"/>
  <c r="S82" i="6"/>
  <c r="L82" i="6"/>
  <c r="Q82" i="6"/>
  <c r="J82" i="6"/>
  <c r="K82" i="6"/>
  <c r="Q85" i="6" s="1"/>
  <c r="Q88" i="6" s="1"/>
  <c r="M82" i="6"/>
  <c r="U82" i="6"/>
  <c r="O82" i="6"/>
  <c r="R82" i="6"/>
  <c r="G85" i="6"/>
  <c r="G88" i="6" s="1"/>
  <c r="E85" i="6"/>
  <c r="E88" i="6" s="1"/>
  <c r="H85" i="6"/>
  <c r="H88" i="6" s="1"/>
  <c r="I85" i="6"/>
  <c r="I88" i="6" s="1"/>
  <c r="F85" i="6"/>
  <c r="F88" i="6" s="1"/>
  <c r="L85" i="6" l="1"/>
  <c r="L88" i="6" s="1"/>
  <c r="V85" i="6"/>
  <c r="V88" i="6" s="1"/>
  <c r="W85" i="6"/>
  <c r="W88" i="6" s="1"/>
  <c r="T85" i="6"/>
  <c r="T88" i="6" s="1"/>
  <c r="J85" i="6"/>
  <c r="J88" i="6" s="1"/>
  <c r="R85" i="6"/>
  <c r="R88" i="6" s="1"/>
  <c r="K85" i="6"/>
  <c r="K88" i="6" s="1"/>
  <c r="O85" i="6"/>
  <c r="O88" i="6" s="1"/>
  <c r="N88" i="6"/>
  <c r="P85" i="6"/>
  <c r="P88" i="6" s="1"/>
  <c r="M85" i="6"/>
  <c r="M88" i="6" s="1"/>
  <c r="U85" i="6"/>
  <c r="U88" i="6" s="1"/>
  <c r="S85" i="6"/>
  <c r="S88"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Steve Opacic</author>
  </authors>
  <commentList>
    <comment ref="A1" authorId="0" shapeId="0" xr:uid="{AAE3C6EC-25C3-4AF9-8FFA-B26455111D0F}">
      <text>
        <r>
          <rPr>
            <b/>
            <sz val="9"/>
            <color indexed="81"/>
            <rFont val="Tahoma"/>
            <family val="2"/>
          </rPr>
          <t>Steve Opacic:</t>
        </r>
        <r>
          <rPr>
            <sz val="9"/>
            <color indexed="81"/>
            <rFont val="Tahoma"/>
            <family val="2"/>
          </rPr>
          <t xml:space="preserve">
</t>
        </r>
      </text>
    </comment>
  </commentList>
</comments>
</file>

<file path=xl/sharedStrings.xml><?xml version="1.0" encoding="utf-8"?>
<sst xmlns="http://schemas.openxmlformats.org/spreadsheetml/2006/main" count="361" uniqueCount="273">
  <si>
    <t>Site Name</t>
  </si>
  <si>
    <t>2022/23</t>
  </si>
  <si>
    <t>2023/24</t>
  </si>
  <si>
    <t>2024/25</t>
  </si>
  <si>
    <t>2025/26</t>
  </si>
  <si>
    <t>2026/27</t>
  </si>
  <si>
    <t>2027/28</t>
  </si>
  <si>
    <t>2028/29</t>
  </si>
  <si>
    <t>2029/30</t>
  </si>
  <si>
    <t>2030/31</t>
  </si>
  <si>
    <t>2031/32</t>
  </si>
  <si>
    <t>2032/33</t>
  </si>
  <si>
    <t>2033/34</t>
  </si>
  <si>
    <t>2034/35</t>
  </si>
  <si>
    <t>2035/36</t>
  </si>
  <si>
    <t>2036/37</t>
  </si>
  <si>
    <t>2037/38</t>
  </si>
  <si>
    <t>2038/39</t>
  </si>
  <si>
    <t>2039/40</t>
  </si>
  <si>
    <t>Total</t>
  </si>
  <si>
    <t xml:space="preserve">Land off Tanner's Lane Denmead </t>
  </si>
  <si>
    <t xml:space="preserve">Land off Anmore Road </t>
  </si>
  <si>
    <t>NA1</t>
  </si>
  <si>
    <t>WK1</t>
  </si>
  <si>
    <t>SW1</t>
  </si>
  <si>
    <t>NA2</t>
  </si>
  <si>
    <t>Sun Lane (21/01731/REM)</t>
  </si>
  <si>
    <t>SH2</t>
  </si>
  <si>
    <t>North Whiteley</t>
  </si>
  <si>
    <t>SH1</t>
  </si>
  <si>
    <t>W1</t>
  </si>
  <si>
    <t xml:space="preserve">Total </t>
  </si>
  <si>
    <t>WC1</t>
  </si>
  <si>
    <t>Morgan's Yard 	(21/02439/FUL)</t>
  </si>
  <si>
    <t>BW3</t>
  </si>
  <si>
    <t>Tollgate Sawmill</t>
  </si>
  <si>
    <t>CC1</t>
  </si>
  <si>
    <t>Clayfield Park</t>
  </si>
  <si>
    <t>W2</t>
  </si>
  <si>
    <t>Sir John Moore Barracks</t>
  </si>
  <si>
    <t xml:space="preserve">W3 </t>
  </si>
  <si>
    <t xml:space="preserve">St Peters Car Park </t>
  </si>
  <si>
    <t>W4</t>
  </si>
  <si>
    <t>Courtenay Road</t>
  </si>
  <si>
    <t>W7</t>
  </si>
  <si>
    <t>Central Winchester Regeneration area</t>
  </si>
  <si>
    <t>W8</t>
  </si>
  <si>
    <t xml:space="preserve">Station Approach area </t>
  </si>
  <si>
    <t>W9</t>
  </si>
  <si>
    <t>Bar End Depot</t>
  </si>
  <si>
    <t>H9</t>
  </si>
  <si>
    <t xml:space="preserve">BW4 </t>
  </si>
  <si>
    <t>Land North of Rareridge Lane</t>
  </si>
  <si>
    <t>NA3</t>
  </si>
  <si>
    <t>Alresford Neighbourhood Plan</t>
  </si>
  <si>
    <t>CC2</t>
  </si>
  <si>
    <t>Colden Common Farm</t>
  </si>
  <si>
    <t>CC3</t>
  </si>
  <si>
    <t>Land at Main Road</t>
  </si>
  <si>
    <t>CC4</t>
  </si>
  <si>
    <t>Land adjoining 85 Church Lane</t>
  </si>
  <si>
    <t>Denmead Neighbourhood Plan</t>
  </si>
  <si>
    <t>KW1</t>
  </si>
  <si>
    <t>Cornerways &amp; Merrydale</t>
  </si>
  <si>
    <t>KW2</t>
  </si>
  <si>
    <t>Land adjoining the Cart &amp; Horses PH</t>
  </si>
  <si>
    <t>KN1</t>
  </si>
  <si>
    <t>Ravenswood</t>
  </si>
  <si>
    <t xml:space="preserve">WK5 </t>
  </si>
  <si>
    <t>Mill Lane</t>
  </si>
  <si>
    <t>WK6</t>
  </si>
  <si>
    <t>Land off Southwick and School Road</t>
  </si>
  <si>
    <t xml:space="preserve">Land off Main Road </t>
  </si>
  <si>
    <t>SWO1</t>
  </si>
  <si>
    <t>Land at West Hill Road North</t>
  </si>
  <si>
    <t>SU01</t>
  </si>
  <si>
    <t>Land at Brightlands, Sutton Scotney</t>
  </si>
  <si>
    <t>North Whiteley (additional)</t>
  </si>
  <si>
    <t>SH3</t>
  </si>
  <si>
    <t>Whiteley Green</t>
  </si>
  <si>
    <t>Cumulative Completions</t>
  </si>
  <si>
    <t>Cumulative Housing Requirement</t>
  </si>
  <si>
    <t>2021/22</t>
  </si>
  <si>
    <t>2020/21</t>
  </si>
  <si>
    <t>Land at The Lakes, Swanmore (remaining)</t>
  </si>
  <si>
    <t>Barton Farm</t>
  </si>
  <si>
    <t>The Lakes (19/02421/FUL) (remaining)</t>
  </si>
  <si>
    <t>The Dean (remaining)</t>
  </si>
  <si>
    <t>All sites (sites listed at AMR Appendix 3.2)</t>
  </si>
  <si>
    <t>All sites (sites listed at AMR Appendix 3.3)</t>
  </si>
  <si>
    <t xml:space="preserve">The Dean (17/02306/FUL) </t>
  </si>
  <si>
    <t>East of Winchester Road (17/02615/FUL) (remaining)</t>
  </si>
  <si>
    <t>None</t>
  </si>
  <si>
    <t>Newlands (West of Waterlooville) (additional)</t>
  </si>
  <si>
    <t>Denmead NP Pol 2(ii)</t>
  </si>
  <si>
    <t>Denmead NP Pol 2 (iv)</t>
  </si>
  <si>
    <t>Local Plan Area Windfall Allowance</t>
  </si>
  <si>
    <t>Student accommodation (2 sites listed at AMR Appendix 3.5)</t>
  </si>
  <si>
    <t>Older persons' accommodation (4 sites listed at AMR Appendix 3.5)</t>
  </si>
  <si>
    <t>Annual Completions</t>
  </si>
  <si>
    <t>Dwellings Above / Below Cumulative Requirement</t>
  </si>
  <si>
    <t>Total Dwellings</t>
  </si>
  <si>
    <t>Annual Housing Requirement (Modified)</t>
  </si>
  <si>
    <t>Hampshire Fire and Rescue Fire Station  North Walls (14/00227/FUL)</t>
  </si>
  <si>
    <t>11-11A The Old Gaol House Jewry Street (20/02288/FUL)</t>
  </si>
  <si>
    <t>Moorside Winchester (22/01425/FUL)</t>
  </si>
  <si>
    <t>14  Chesil Street Winchester (17/03096/FUL)</t>
  </si>
  <si>
    <t>Sherecroft Farm Botley Hill (20/00494/FUL)</t>
  </si>
  <si>
    <t>Abbey Mill  Station Road (17/02075/FUL)</t>
  </si>
  <si>
    <t>Malt Lane Bishops Waltham (21/00359/FUL)</t>
  </si>
  <si>
    <t>Worthy Down South Wonston (15/02751/REM)</t>
  </si>
  <si>
    <t>St. George's House 18 St. George's Street (23/01955/PNRCOU)</t>
  </si>
  <si>
    <t>Knowle Village (20/00372/FUL)</t>
  </si>
  <si>
    <t>Brymore House/Ocean House, Parklands , Denmead (21/00397/PNCOU)</t>
  </si>
  <si>
    <t>Local Plan Site Allocation Reference</t>
  </si>
  <si>
    <t>Dwelling Nos.</t>
  </si>
  <si>
    <t>DEN1</t>
  </si>
  <si>
    <t xml:space="preserve">Planning Status as at 31st March 2025 </t>
  </si>
  <si>
    <t>Local Plan reference</t>
  </si>
  <si>
    <t>A. Completions (including communal, excluding SDNP)</t>
  </si>
  <si>
    <t>B. Small Sites with Planning Permission (less than 10 dwellings)</t>
  </si>
  <si>
    <t>C. Large Sites with Full Planning Permission (10 dwellings or more)</t>
  </si>
  <si>
    <t>D. Existing Local Plan Allocations with Full Planning Permission</t>
  </si>
  <si>
    <t>E. Existing Local Plan Strategic Allocations</t>
  </si>
  <si>
    <t>F. Large Sites with Outline Planning Permission (not allocated)</t>
  </si>
  <si>
    <t>G. Communal Planning Permissions (dwelling equivalents)</t>
  </si>
  <si>
    <t>H. Local Plan 2040 Allocations (without planning permission)</t>
  </si>
  <si>
    <t>OT01</t>
  </si>
  <si>
    <t>I. Other Existing Allocations (without planning permission)</t>
  </si>
  <si>
    <t>J. Windfall Allowance</t>
  </si>
  <si>
    <t>Barton Farm Major Development Area</t>
  </si>
  <si>
    <t xml:space="preserve">Newlands (West of Waterlooville) </t>
  </si>
  <si>
    <t>South Hampshire Urban Area</t>
  </si>
  <si>
    <t>Bryony-Stala-obo-West-Waterlooville_Grainger-NON-AQTS-3B5G-A-Supporting-Document_Redacted.pdf</t>
  </si>
  <si>
    <t xml:space="preserve">Land at The Lakes, Swanmore </t>
  </si>
  <si>
    <t>1-4  Woodpeckers Drive  (20/01554/FUL)</t>
  </si>
  <si>
    <t>Station Approach area</t>
  </si>
  <si>
    <t>Station Approach - Winchester City Council</t>
  </si>
  <si>
    <t>CAB3447 Bar End Depot Disposal.pdf</t>
  </si>
  <si>
    <t>Sir John Moore Barracks Concept Masterplan</t>
  </si>
  <si>
    <t>Avison Young on behalf of Defence Infrastructure Organisation</t>
  </si>
  <si>
    <t>W3</t>
  </si>
  <si>
    <t>St Peters Car Park</t>
  </si>
  <si>
    <t>Proposed allocation</t>
  </si>
  <si>
    <t>Cala Homes (Southern)
Supporting Vision Statement https://www.localplan.winchester.gov.uk/assets/inline/671/George-Whalley-OBO-CALA-Homes-W4-BHLF-AQTS-3263-7-vision-statement.pdf</t>
  </si>
  <si>
    <t xml:space="preserve">H9 </t>
  </si>
  <si>
    <t xml:space="preserve">Winchester student accommodation </t>
  </si>
  <si>
    <t xml:space="preserve">see Student Accommodation Topic Paper </t>
  </si>
  <si>
    <t>BW4</t>
  </si>
  <si>
    <t>ANON-AQTS-3B54-Q</t>
  </si>
  <si>
    <t>New Alresford Neighbourhood Plan</t>
  </si>
  <si>
    <t>ANON-AQTS-32FT-R</t>
  </si>
  <si>
    <t xml:space="preserve">ANON-AQTS-32NP-V
</t>
  </si>
  <si>
    <t>BHLF-AQTS-32Q8-7</t>
  </si>
  <si>
    <t xml:space="preserve">Site selection paper which has identified the preferred sites for development.  </t>
  </si>
  <si>
    <t>HU1</t>
  </si>
  <si>
    <t>Hursley Neighbourhood Plan</t>
  </si>
  <si>
    <t>ANON-AQTS-32UM-Z</t>
  </si>
  <si>
    <t>WK5</t>
  </si>
  <si>
    <t>Land off Southwick Road</t>
  </si>
  <si>
    <t>BHLF-AQTS-328A-Q</t>
  </si>
  <si>
    <t>Planning application 18/01612/OUT agreed subject to signing of s106.  Not yet determined.</t>
  </si>
  <si>
    <t>ANON-AQTS-32TD-P</t>
  </si>
  <si>
    <t>Land off Main Road</t>
  </si>
  <si>
    <t>BHLF-AQTS-328Q-7</t>
  </si>
  <si>
    <t>ANON-AQTS-32NH-M</t>
  </si>
  <si>
    <t xml:space="preserve">Winchester Town </t>
  </si>
  <si>
    <t xml:space="preserve">Market Towns and Rural Area </t>
  </si>
  <si>
    <t>MATTER 4: MEETING HOUSING NEED</t>
  </si>
  <si>
    <t xml:space="preserve">Allocated carried forward site NA3.  Full planning permission -  21/01731/REM (302) </t>
  </si>
  <si>
    <t>The Dean, New Alresford</t>
  </si>
  <si>
    <t>Sun Lane, New Alresford</t>
  </si>
  <si>
    <t>Morgans Yard, Waltham Chase</t>
  </si>
  <si>
    <t>East of Winchester Road, Wickham</t>
  </si>
  <si>
    <t>Allocated carried forward site WK2. Full planning permission - 17/02615/FUL (120)</t>
  </si>
  <si>
    <t>1408 remaining</t>
  </si>
  <si>
    <t>Sites in years 1-5 from Plan adoption - NPPF 'Deliverable' paragraph A (trajectory category D)</t>
  </si>
  <si>
    <t>Brownfield site. Allocated carried forward site WIN4. SPD adopted 20/06/2018.  Permission 06/01901/FUL lapsed.</t>
  </si>
  <si>
    <t xml:space="preserve">Proposed allocation W2. Concept Masterplan agreed by WCC Cabinet on 12 Feb 2025
</t>
  </si>
  <si>
    <t>Brownfield site. Proposed allocation W9.</t>
  </si>
  <si>
    <t>1129 remaining of original allocation</t>
  </si>
  <si>
    <t>Brownfield site. Allocated carried forward site SHUA1</t>
  </si>
  <si>
    <t>Allocated carried forward site NA2. Full planning permission 17/02306/FUL, 24/02009/FUL.</t>
  </si>
  <si>
    <t>Allocated carried forward site NA2. Full planning permission 23/00701/FUL.</t>
  </si>
  <si>
    <t>Proposed allocation. Brownfield site</t>
  </si>
  <si>
    <t xml:space="preserve">Allocated carried forward site SW1. Full planning permission on two parts of the site - 19/02421/FUL &amp; 21/03119/FUL (64 + 19 = 83). </t>
  </si>
  <si>
    <t>Allocated carried forward site SW1. Remaining part of Local Plan allocation with estimated capacity of 17 dwellings.</t>
  </si>
  <si>
    <t>Sites in years 1-5 from Plan adoption - NPPF 'Deliverable' paragraph B (trajectory categories E and H [part] )</t>
  </si>
  <si>
    <t>Sites in years 6-15 from Plan adoption - NPPF 'Developable' (trajectory category H [part] )</t>
  </si>
  <si>
    <t xml:space="preserve">Proposed allocation W3
</t>
  </si>
  <si>
    <t xml:space="preserve">Proposed allocation W4
</t>
  </si>
  <si>
    <t>This is not a site-specific allocation but a policy that enables the development of student accommodation in Winchester.  The evidence for this is contained in the Student Accommodation Topic Paper.</t>
  </si>
  <si>
    <t xml:space="preserve">Allocated carried forward site SH2, with additional capacity of 300 dwellings proposed in Plan.  </t>
  </si>
  <si>
    <t xml:space="preserve">Allocated carried forward site SH3, with additional capacity of 200 dwellings proposed in Plan.  </t>
  </si>
  <si>
    <t>Proposed allocation BW4</t>
  </si>
  <si>
    <t xml:space="preserve">Site owned by Hampshire County Council. HCC confirmed in November 2024 plans for a 80-100 bed nursing home (44-56 dwelling equivalents).  The November 2024 report and discussions with HCC indicate that the site will not be fully operational until at least late 2027.  As this is now likely to be a care development the trajectory has been updated to reflect HCC's programme, with completion expected in years 2028/29-2029/30 (see also Council response to Matter 8). </t>
  </si>
  <si>
    <t>Brownfield site. Allocated carried forward site CC2.</t>
  </si>
  <si>
    <t>Remaining 17 homes from permission 17/02615/FUL for 120 dwellings (Bewley Homes). Under construction, largely complete, anticipated final 17 homes will be delivered 2024/2025.</t>
  </si>
  <si>
    <t>Site owned by Hampshire County Council, part to be retained for special educational needs development (capacity for 30 dwellings remaining).  HCC produced a (confidential) development brief in January 2025 to be published when the site is marketed.  HCC suggest this will not be immediately and the trajectory has been updated to show expected completion in 2028/29-2029/30. HCC made representations on the Regulation 19 Local Plan supporting the allocation and suggesting amendments to update the position.</t>
  </si>
  <si>
    <t>Resolution to grant consent subject to completion of S106 obligation.  Site owned by Homes England which is progressing the S106 obligation. Homes England made representations on the Regulation 19 Local Plan supporting the allocation and suggesting amendments to update the position (see also Council response to Matter 8).</t>
  </si>
  <si>
    <t>Proposed allocation CC2</t>
  </si>
  <si>
    <t>Proposed allocation KW2.</t>
  </si>
  <si>
    <t>The site promoter made representations on the submitted Local Plan which support the allocation of the site and refer to agreement in principle with HCC over access to the site.   Although this site is not phased by policy H2, it is required to be accessed from an improved junction off the A33.  Hence the trajectory estimates delivery of this site in years 6-10 (2030/31 - 2032/33) (see also Council response to Matter 8).</t>
  </si>
  <si>
    <t>ANON-AQTS-329Q-8</t>
  </si>
  <si>
    <t>Proposed allocation WK5</t>
  </si>
  <si>
    <t>Proposed allocation WK6</t>
  </si>
  <si>
    <t>Proposed allocation OT1</t>
  </si>
  <si>
    <t>Proposed allocation SW01</t>
  </si>
  <si>
    <t>Proposed allocation SU01</t>
  </si>
  <si>
    <t>BHLF-AQTS-3286-C</t>
  </si>
  <si>
    <t xml:space="preserve">The site is controlled by Bargate Homes, who commented on the Reg 19 LP supporting the site allocation and confirming a commitment to delivery.  The site is subject to phasing policy H2 and, while the site promoters want to develop earlier, the trajectory estimates completion in years 6-10 (2031/32 - 2032/33) (see also Council statement in response to Matter 8).
</t>
  </si>
  <si>
    <t>Indicative phasing plan submitted in 2019 (with planning application) indicating 48 dwellings and retention of commercial building. This showed 4 phases of residential development between 2021 and 2028.  Agent has confirmed a commitment to development (December 2024).  Given delays to the original phasing, the trajectory has been amended to estimate delivery in years 6-10 (2030/31-2032/33) (see also Council statement in response to Matter 8).</t>
  </si>
  <si>
    <t xml:space="preserve">The site is controlled by Forman Homes, who commented on the Reg 19 LP supporting the site allocation.  The site is subject to phasing policy H2 and, while the site promoters want to develop earlier, the trajectory estimates completion in years 6-10 (2032/33 - 2033/34) (see also Council statement in response to Matter 8).
</t>
  </si>
  <si>
    <t>Agent has confirmed a commitment to development (December 2024) and provided information regarding delivery and biodiversity net gain.  The site is subject to phasing policy H2 and, while the site promoters want to develop earlier, the trajectory estimates completion in years 6-10 (2031/32 - 2032/33) (see also Council statement in response to Matter 8).</t>
  </si>
  <si>
    <t xml:space="preserve">The site is controlled by Bloor Homes, who commented on the Reg 19 LP supporting the site allocation, subject to some suggested changes.  The site is subject to phasing policy H2 and, while the site promoters want to develop earlier, the trajectory estimates completion in years 6-10 (2031/32 - 2032/33) (see also Council statement in response to Matter 8).
</t>
  </si>
  <si>
    <t>The site promoter made representations on the submitted Local Plan supporting the site allocation, subject to some suggested changes, and confirming its availability. The site is subject to phasing policy H2 and, while the site promoters want to develop earlier, the trajectory estimates completion in years 6-10 (2031/32 - 2032/33) (see also Council statement in response to Matter 8).</t>
  </si>
  <si>
    <t xml:space="preserve">The site is controlled by Wates Developments, who commented on the Reg 19 LP supporting the site allocation, subject to some suggested changes.  The site is subject to phasing policy H2 and, while the site promoters want to develop earlier, the trajectory estimates completion in years 6-10 (2031/32 - 2033/34) (see also Council statement in response to Matter 8).
</t>
  </si>
  <si>
    <t xml:space="preserve">Development commenced, many phases of the original allocation completed or under construction. Several sites are proposed for the additional 200 dwellings, as set out in Council's statement on Matter 7.  The main sites are owned by Crest Nicholson and Hampshire County Council, who have confirmed support for the site allocations and that the sites are available.  The trajectory expects delivery of the additional dwellings in years 6-10 (2031/32 - 2034/35). </t>
  </si>
  <si>
    <t>APPENDIX A</t>
  </si>
  <si>
    <t>This Appendix consists of the following tabs:</t>
  </si>
  <si>
    <r>
      <t xml:space="preserve">Changes to the phasing of sites are shown in </t>
    </r>
    <r>
      <rPr>
        <sz val="12"/>
        <color rgb="FFFF0000"/>
        <rFont val="Arial"/>
        <family val="2"/>
      </rPr>
      <t>red text</t>
    </r>
  </si>
  <si>
    <r>
      <rPr>
        <b/>
        <sz val="12"/>
        <color theme="1"/>
        <rFont val="Arial"/>
        <family val="2"/>
      </rPr>
      <t>Housing Trajectory</t>
    </r>
    <r>
      <rPr>
        <sz val="12"/>
        <color theme="1"/>
        <rFont val="Arial"/>
        <family val="2"/>
      </rPr>
      <t xml:space="preserve"> </t>
    </r>
  </si>
  <si>
    <t xml:space="preserve">This updates the trajectory included in the Housing Topic Paper Update, January 2025.  </t>
  </si>
  <si>
    <t>NPPF Deliverable para A</t>
  </si>
  <si>
    <t>This tab sets out delivery evidence for Local Plan site allocations with full planning permission (at the time of submission of the Local Plan), which the trajectory expects to be delivered in years 1-5.</t>
  </si>
  <si>
    <t>This tab sets out delivery evidence for Local Plan allocations with outline permission, or a Local Plan allocation, (at the time of submission of the Local Plan) which the trajectory expects to be delivered in years 1-5.</t>
  </si>
  <si>
    <t>NPPF Developable</t>
  </si>
  <si>
    <r>
      <t>NPPF para A definition states</t>
    </r>
    <r>
      <rPr>
        <i/>
        <sz val="12"/>
        <color theme="1"/>
        <rFont val="Arial"/>
        <family val="2"/>
      </rPr>
      <t xml:space="preserve"> 'all sites with detailed planning permission, should be considered deliverable until permission expires, unless there is clear evidence that homes will not be delivered within five years'</t>
    </r>
    <r>
      <rPr>
        <sz val="12"/>
        <color theme="1"/>
        <rFont val="Arial"/>
        <family val="2"/>
      </rPr>
      <t>.</t>
    </r>
  </si>
  <si>
    <r>
      <t xml:space="preserve">NPPF para B definition states </t>
    </r>
    <r>
      <rPr>
        <i/>
        <sz val="12"/>
        <color theme="1"/>
        <rFont val="Arial"/>
        <family val="2"/>
      </rPr>
      <t>'where a site has outline planning permission for major development, has been allocated in a development plan... it should only be considered deliverable where there is clear evidence that housing completions will begin on site within five years'</t>
    </r>
    <r>
      <rPr>
        <sz val="12"/>
        <color theme="1"/>
        <rFont val="Arial"/>
        <family val="2"/>
      </rPr>
      <t>.</t>
    </r>
  </si>
  <si>
    <r>
      <t xml:space="preserve">NPPF developable definition states </t>
    </r>
    <r>
      <rPr>
        <i/>
        <sz val="12"/>
        <color theme="1"/>
        <rFont val="Arial"/>
        <family val="2"/>
      </rPr>
      <t>'sites should be in a suitable location for housing development with a reasonable prospect that they will be available and could be viably developed at the point envisaged'</t>
    </r>
    <r>
      <rPr>
        <sz val="12"/>
        <color theme="1"/>
        <rFont val="Arial"/>
        <family val="2"/>
      </rPr>
      <t>.</t>
    </r>
  </si>
  <si>
    <r>
      <t xml:space="preserve">The first 5 years from adoption of the Local Plan (years 1-5) are </t>
    </r>
    <r>
      <rPr>
        <sz val="12"/>
        <color theme="9" tint="-0.499984740745262"/>
        <rFont val="Arial"/>
        <family val="2"/>
      </rPr>
      <t>highlighted in green</t>
    </r>
  </si>
  <si>
    <t>This tab sets out delivery evidence for Local Plan site allocations which are expected to be delivered after years 1-5.</t>
  </si>
  <si>
    <t>Final-Site-Assessment-Report-for-Hursley-Parish-Council-2.pdf</t>
  </si>
  <si>
    <t>Full consent for 302 units (Taylor Wimpey), under construction. First dwellings (Alresford Down) are being marketed by Charters Estate Agents as available for occupation summer 2025.</t>
  </si>
  <si>
    <t>Neighbourhood Plan area designated 7 September 2021, community engagement undertaken 2021-23 together with preparation of evidence base. Community consultation undertaken November 2024, with consultation event on policies and alternative site allocations to deliver the quantum expressed in Policy NA3.  Formal consultation (Regulation 14) proposed in Autumn 2025, prior to submission to WCC. Any site(s) are subject to phasing policy H2 and the trajectory estimates delivery of any allocated site(s) over the period 2031/32 - 2035/36 (see also Council response to Matter 8).</t>
  </si>
  <si>
    <t>The site is controlled by Croudace Homes, who commented on the Reg 19 LP supporting the site allocation, subject to some suggested changes, and confirming its availability. Planning application 24/02803/FUL for 60 homes refused March 2025 on the basis that the site is greenfield and subject to a phasing policy to not come forward to 2030, rather than being refused on matters of detail. While the site promoters want to develop earlier, the trajectory estimates completion in years 6-10 (2031/32 - 2033/34) (see also Council statement in response to Matter 8).</t>
  </si>
  <si>
    <t xml:space="preserve">Delivery Information </t>
  </si>
  <si>
    <r>
      <t xml:space="preserve">Development Delivery Plan approved </t>
    </r>
    <r>
      <rPr>
        <sz val="12"/>
        <rFont val="Arial"/>
        <family val="2"/>
      </rPr>
      <t xml:space="preserve">by WCC Cabinet on </t>
    </r>
    <r>
      <rPr>
        <sz val="12"/>
        <color theme="1"/>
        <rFont val="Arial"/>
        <family val="2"/>
      </rPr>
      <t xml:space="preserve">13 March 2025 (CAB3484 refers)  – includes a timetable for planning permission (by end 2027), Phase A procurement and construction (early 2027 - mid 2030), Phase B procurement and construction (start 2029 - early 2034). </t>
    </r>
    <r>
      <rPr>
        <sz val="12"/>
        <rFont val="Arial"/>
        <family val="2"/>
      </rPr>
      <t>The trajectory only expects 50 dwellings in years 1-5 (2029/30) (see also Council response to Matter 6).</t>
    </r>
  </si>
  <si>
    <t xml:space="preserve">Allocated carried forward site WIN5. </t>
  </si>
  <si>
    <t>Brownfield site. Allocated mixed use site carried forward site BW5.</t>
  </si>
  <si>
    <t xml:space="preserve">Allocated carried forward site SH3.  Permission 15/00485/OUT.  Numerous reserved matters approvals covering most phases. </t>
  </si>
  <si>
    <t>https://www.winchester.gov.uk/planning/major-development-projects/north-whiteley</t>
  </si>
  <si>
    <t>Allocated carried forward site SH2.  Permission 21/02892/REM, 22/01031/REM, 21/02890/REM, 17/02957/REM, 10/02862/OUT, 18/02355/REM, 14/02872/REM, 16/02621/REM, 17/02956/REM, 14/00068/REM, 18/01351/REM, 17/01772/REM, 22/01877/REM</t>
  </si>
  <si>
    <t>The Student Accommodation Topic Paper includes evidence of future needs for and intentions to develop student accommodation for the Universities of Winchester and Southampton.  As this is not a site-specific allocation the trajectory estimates delivery in the later part of the Plan period (2034/35 - 2037/38).  There is a current planning application at Bushfield Camp which includes 525 student beds (210 dwelling equivalents).</t>
  </si>
  <si>
    <t>WCC Property Board have agreed to the disposal of the site at a Property Board meeting in March 2024. Initial work has been undertaken in terms of different options/layouts for the site (see also Council response to Matter 6).</t>
  </si>
  <si>
    <r>
      <t>Public consultation on the Concept Masterplan closed 27 October 2024, results are being analysed, with the intention to report the Concept Masterplan to Cabinet in June 2025 for endorsement. T</t>
    </r>
    <r>
      <rPr>
        <sz val="12"/>
        <rFont val="Arial"/>
        <family val="2"/>
      </rPr>
      <t>rajectory only expects 35 dwellings in years 1-5 (2029/30) (see also Council response to Matter 6).</t>
    </r>
    <r>
      <rPr>
        <sz val="12"/>
        <color theme="1"/>
        <rFont val="Arial"/>
        <family val="2"/>
      </rPr>
      <t xml:space="preserve">
</t>
    </r>
  </si>
  <si>
    <t>The previous agent confirmed deliverability in November 2023 (no longer acting for owner). It has not been possible to make contact with the site owner, the trajectory has been amended to estimate delivery of this site in years 6-10 (2031/32) (see also Council response to Matter 16).</t>
  </si>
  <si>
    <t xml:space="preserve">Existing Neighbourhood Plan made on 1 April 2015. Review is in progress to extend the NP to 2039. Call for sites undertaken in 2023. 
Consultation on preferred sites October - November 2024, Site Assessment report published December 2024. Formal consultation (Regulation 14) proposed for May/June 2025. Any site(s) are subject to phasing policy H2 and the trajectory estimates delivery of any allocated site(s) over the period 2031/32 - 2035/36 (see also Council response to Matter 8).
</t>
  </si>
  <si>
    <t>Delivery Information</t>
  </si>
  <si>
    <t>Full consent for 20 units not started, application for variation of condition under consideration.  Part of allocated area remaining to gain consent (at April 2024) included at paragraph B tab (14 dwellings).</t>
  </si>
  <si>
    <t xml:space="preserve">Land off New Rd 19/02421/FUL Granted15/03/22 -  64 units (Persimmon Homes) under construction. Belmont Farm 21/03119/FUL - Granted 30.01.24 - 19 units, not yet started, work progressing on discharge of pre-commencement conditions.  Part of allocated area remaining to gain consent included at paragraph B tab (17 dwellings).
</t>
  </si>
  <si>
    <t>Allocated carried forward site WT2.  Permissions granted: 09/02412/OUT, 13/02257/REM, 19/01983/REM, 19/02115/REM, 19/01616/REM, 19/02121/REM, 19/02124/REM</t>
  </si>
  <si>
    <r>
      <t xml:space="preserve">Phases 1a and 1b complete and occupied. Phase 2a under construction and partly occupied (264 homes). Phase 2b under construction (291 homes). Phase 3a under construction (208 homes).  Phase 3b reserved matters recently submitted. Pre-app discussions with LPA on Phase 4 due to commence. </t>
    </r>
    <r>
      <rPr>
        <sz val="12"/>
        <rFont val="Arial"/>
        <family val="2"/>
      </rPr>
      <t>The trajectory expects 555 dwellings in years 1-5 (95-115 per annum). (see also Council response to Matter 6).</t>
    </r>
    <r>
      <rPr>
        <sz val="12"/>
        <color theme="1"/>
        <rFont val="Arial"/>
        <family val="2"/>
      </rPr>
      <t xml:space="preserve">
 </t>
    </r>
  </si>
  <si>
    <t xml:space="preserve">Grainger Site Delivery Statement shows various phases complete and others sold by Grainger and/or under construction (Phases 9C/11A - 10B/11B, 8, 12). Grainger expect to deliver future phases as follows:                        Phase 4 delivery expected 2034
Phase 5B delivery expected 2030
Phase 6 (Local Centre various parts) delivery expected 2027-2031
Phase 7 delivery expected 2028
Phase 13C delivery expected 2029.                                                                The trajectory expects 600 dwelling completions in years 1-5 (120 per annum). Grainger Delivery Statement expects 667 completions on Phases already sold to developers, with first occupations on other Phases by 2030 totalling a further 561 dwellings.
</t>
  </si>
  <si>
    <t>Full consent for 14 remaining units now granted (after 1 April 2024) and under construction (Metis Homes).</t>
  </si>
  <si>
    <t xml:space="preserve">Remaining part of Local Plan allocation for 100 units (see paragraph A tab for other parts).  Request for pre-application advice received in August 2024 (20 units, reduced to 18), estimated capacity 17 dwellings (see also Council response to Matter 8).
</t>
  </si>
  <si>
    <t>The site's developer made representations on the submitted Local Plan, supporting the allocation and to confirm that the site is available and viable, and that they are willing to progress quickly to a planning application. Landscape mitigation strategy and access proposals received.  The site is subject to phasing policy H2 and, while the site promoters want to develop earlier, the trajectory estimates delivery in years 6-10 (2031/32 - 2033/34) (see also Council response to Matter 8).</t>
  </si>
  <si>
    <r>
      <t>Neighbourhood Plan area designated 15 January 2021. Site Assessment report agreed by PC and published in January 2025.</t>
    </r>
    <r>
      <rPr>
        <sz val="12"/>
        <rFont val="Arial"/>
        <family val="2"/>
      </rPr>
      <t xml:space="preserve"> According to the Parish Council, although at an early stage the Neighbourhood Plan is making progress with evidence gathering to be followed by draft proposals and a public consultation. The Parish Council anticipate the Neighbourhood Plan to be ‘made’ in 2026.</t>
    </r>
    <r>
      <rPr>
        <sz val="12"/>
        <color rgb="FFFF0000"/>
        <rFont val="Arial"/>
        <family val="2"/>
      </rPr>
      <t xml:space="preserve"> </t>
    </r>
    <r>
      <rPr>
        <sz val="12"/>
        <rFont val="Arial"/>
        <family val="2"/>
      </rPr>
      <t>Sites may also come forward as windfall in the interim.</t>
    </r>
    <r>
      <rPr>
        <sz val="12"/>
        <color rgb="FFFF0000"/>
        <rFont val="Arial"/>
        <family val="2"/>
      </rPr>
      <t xml:space="preserve"> </t>
    </r>
    <r>
      <rPr>
        <sz val="12"/>
        <rFont val="Arial"/>
        <family val="2"/>
      </rPr>
      <t>Any site(s) allocated will be subject to phasing policy H2 and t</t>
    </r>
    <r>
      <rPr>
        <sz val="12"/>
        <color theme="1"/>
        <rFont val="Arial"/>
        <family val="2"/>
      </rPr>
      <t>he trajectory estimates delivery of any allocated site(s) over the period 2031/32 - 2035/36 (see also Council response to Matter 8).</t>
    </r>
  </si>
  <si>
    <t>Hampshire Constabulary HQ  Romsey Road (17/03139/FUL)</t>
  </si>
  <si>
    <t>Student Accommodation</t>
  </si>
  <si>
    <t xml:space="preserve">Allocated carried forward site WC1. Full planning permission - 21/02439/FUL issued 3/12/24 (80). Brownfield site </t>
  </si>
  <si>
    <t>Full planning permission for 80 units granted 2024. Application to discharge pre-commencement conditions received December 2024.  Occupiers vacating site / site clearance underway (see also Council statement on Matter 8).</t>
  </si>
  <si>
    <t>Development commenced, many phases have reserved matters permitted and are under construction or completed - see link to North Whiteley web page ('Latest status'). This shows that all phases have full planning consent (3,318 dwellings out of 3,500), with only phases 35 and 36 remaining to submit reserve matters applications (182 dwellings).  This is expected in 2025 with delivery in 2027-2028. Trajectory expects 1425 dwellings completions in years 1-5 (225-350 per annum). With only 182 dwellings remaining on phases that do not currently have reserved matters consent, there are considerably more dwellings than this which are 'deliverable' (with full consent).</t>
  </si>
  <si>
    <t xml:space="preserve">The site is controlled by Cala Homes, who commented on the Reg 19 LP supporting the site allocation, subject to suggested changes, and confirming its suitability and availability.  The site is subject to phasing policy H2 and, while the site promoters want to develop earlier, the trajectory estimates completion in years 6-10 (2031/32 - 2034/35) (see also Council response to Matter 6).
</t>
  </si>
  <si>
    <r>
      <t xml:space="preserve">Grainger Site Delivery Statement shows various phases of the original allocation complete and others sold by Grainger to housebuilders and under construction. Grainger expect to deliver the additional capacity phases as follows:                                                                                                            Phase 6A Extra Care delivery expected 2027
School extension land delivery expected 2030
Cemetery land delivery expected 2034
Phases M1 and M3 delivery expected 2029 
The trajectory expects delivery of the additional dwellings in the later part of the Plan period (2033/34 - 2037/38).  </t>
    </r>
    <r>
      <rPr>
        <b/>
        <sz val="12"/>
        <color theme="1"/>
        <rFont val="Arial"/>
        <family val="2"/>
      </rPr>
      <t>NOTE:</t>
    </r>
    <r>
      <rPr>
        <sz val="12"/>
        <color theme="1"/>
        <rFont val="Arial"/>
        <family val="2"/>
      </rPr>
      <t xml:space="preserve"> the figure of 300 additional dwellings is in the submitted Local Plan - the Council is proposing a modification to increase this to 350 dwellings - (see also Council statement on Matter 7).
</t>
    </r>
  </si>
  <si>
    <t xml:space="preserve">Proposed allocation NA3.  This is not a site-specific allocation but sets a target for housing provision in the New Alresford Neighbourhood Plan.  </t>
  </si>
  <si>
    <t xml:space="preserve">Proposed allocation DEN1.  This is not a site-specific allocation but sets a target for housing provision in the Denmead Neighbourhood Plan review.  </t>
  </si>
  <si>
    <r>
      <t xml:space="preserve">Proposed allocation HU1.  This is not a site-specific allocation and policy HU1 requires 20 dwellings either through windfall or the Hursley Neighbourhood Plan.  </t>
    </r>
    <r>
      <rPr>
        <u/>
        <sz val="12"/>
        <color theme="1"/>
        <rFont val="Arial"/>
        <family val="2"/>
      </rPr>
      <t>The trajectory includes these 20 dwellings within the windfall allowance</t>
    </r>
    <r>
      <rPr>
        <sz val="12"/>
        <color theme="1"/>
        <rFont val="Arial"/>
        <family val="2"/>
      </rPr>
      <t xml:space="preserve"> (and does not list HU1 separately).</t>
    </r>
  </si>
  <si>
    <t>NB site BW1 The Vineyard / Tangier Lane is not listed separately in the trajectory/tabs as housing development was completed in 2023-2024 (included in 'Completions')</t>
  </si>
  <si>
    <r>
      <t xml:space="preserve">WCC Cabinet agreed the disposal of the site 15 October 2024 to McCarthy and Stone.  Pre-application advice is due to be sought in the next few months and </t>
    </r>
    <r>
      <rPr>
        <sz val="12"/>
        <rFont val="Arial"/>
        <family val="2"/>
      </rPr>
      <t>pl</t>
    </r>
    <r>
      <rPr>
        <sz val="12"/>
        <color theme="1"/>
        <rFont val="Arial"/>
        <family val="2"/>
      </rPr>
      <t>anning application expected in late 2025.</t>
    </r>
    <r>
      <rPr>
        <sz val="12"/>
        <color rgb="FFFF0000"/>
        <rFont val="Arial"/>
        <family val="2"/>
      </rPr>
      <t xml:space="preserve"> </t>
    </r>
    <r>
      <rPr>
        <sz val="12"/>
        <rFont val="Arial"/>
        <family val="2"/>
      </rPr>
      <t>Trajectory expects completion in years 1-5 (2027/28) (see also Council response to Matter 6).</t>
    </r>
  </si>
  <si>
    <r>
      <t>A Pl</t>
    </r>
    <r>
      <rPr>
        <sz val="12"/>
        <rFont val="Arial"/>
        <family val="2"/>
      </rPr>
      <t>anning Performance Agreement with the LPA was signed in 2024 and a C</t>
    </r>
    <r>
      <rPr>
        <sz val="12"/>
        <color theme="1"/>
        <rFont val="Arial"/>
        <family val="2"/>
      </rPr>
      <t>oncept Masterplan was agreed by Cabinet 12/02/25. Outline planning application to be submitted Autumn 2025. The trajectory only expects 90 dwellings in years 1-5 (2028/29 &amp; 2029/30) (</t>
    </r>
    <r>
      <rPr>
        <sz val="12"/>
        <rFont val="Arial"/>
        <family val="2"/>
      </rPr>
      <t>see also Council response to Matter 6).</t>
    </r>
    <r>
      <rPr>
        <sz val="12"/>
        <color theme="1"/>
        <rFont val="Arial"/>
        <family val="2"/>
      </rPr>
      <t xml:space="preserve">
</t>
    </r>
  </si>
  <si>
    <t>NPPF deliverable para B</t>
  </si>
  <si>
    <t>The site is controlled by Beechcroft Developments, who made representations on the submitted Local Plan supporting the site allocation, subject to some suggested changes. The site is subject to phasing policy H2 and, while the site promoters want to develop earlier, the trajectory estimates completion in years 6-10 (2031/32 - 2032/33) (see also Council statement in response to Matter 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</si>
</sst>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2"/>
      <color theme="1"/>
      <name val="Arial"/>
      <family val="2"/>
    </font>
    <font>
      <u/>
      <sz val="12"/>
      <color theme="10"/>
      <name val="Arial"/>
      <family val="2"/>
    </font>
    <font>
      <b/>
      <sz val="10"/>
      <color theme="1"/>
      <name val="Arial"/>
      <family val="2"/>
    </font>
    <font>
      <sz val="10"/>
      <color theme="1"/>
      <name val="Arial"/>
      <family val="2"/>
    </font>
    <font>
      <u/>
      <sz val="10"/>
      <color theme="10"/>
      <name val="Arial"/>
      <family val="2"/>
    </font>
    <font>
      <b/>
      <sz val="10"/>
      <name val="Arial"/>
      <family val="2"/>
    </font>
    <font>
      <b/>
      <sz val="10"/>
      <color theme="0"/>
      <name val="Arial"/>
      <family val="2"/>
    </font>
    <font>
      <sz val="10"/>
      <name val="Arial"/>
      <family val="2"/>
    </font>
    <font>
      <sz val="10"/>
      <color rgb="FFFF0000"/>
      <name val="Arial"/>
      <family val="2"/>
    </font>
    <font>
      <b/>
      <sz val="14"/>
      <color theme="1"/>
      <name val="Arial"/>
      <family val="2"/>
    </font>
    <font>
      <b/>
      <sz val="12"/>
      <color theme="0"/>
      <name val="Arial"/>
      <family val="2"/>
    </font>
    <font>
      <sz val="12"/>
      <color rgb="FFFF0000"/>
      <name val="Arial"/>
      <family val="2"/>
    </font>
    <font>
      <b/>
      <sz val="12"/>
      <color theme="1"/>
      <name val="Arial"/>
      <family val="2"/>
    </font>
    <font>
      <sz val="9"/>
      <color indexed="81"/>
      <name val="Tahoma"/>
      <family val="2"/>
    </font>
    <font>
      <b/>
      <sz val="9"/>
      <color indexed="81"/>
      <name val="Tahoma"/>
      <family val="2"/>
    </font>
    <font>
      <sz val="12"/>
      <name val="Arial"/>
      <family val="2"/>
    </font>
    <font>
      <i/>
      <sz val="12"/>
      <color theme="1"/>
      <name val="Arial"/>
      <family val="2"/>
    </font>
    <font>
      <sz val="12"/>
      <color theme="9" tint="-0.499984740745262"/>
      <name val="Arial"/>
      <family val="2"/>
    </font>
    <font>
      <sz val="11"/>
      <color theme="1"/>
      <name val="Arial"/>
      <family val="2"/>
    </font>
    <font>
      <u/>
      <sz val="12"/>
      <color theme="1"/>
      <name val="Arial"/>
      <family val="2"/>
    </font>
  </fonts>
  <fills count="6">
    <fill>
      <patternFill patternType="none"/>
    </fill>
    <fill>
      <patternFill patternType="gray125"/>
    </fill>
    <fill>
      <patternFill patternType="solid">
        <fgColor rgb="FF00574D"/>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0"/>
        <bgColor indexed="64"/>
      </patternFill>
    </fill>
  </fills>
  <borders count="27">
    <border>
      <left/>
      <right/>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thin">
        <color indexed="64"/>
      </left>
      <right/>
      <top/>
      <bottom/>
      <diagonal/>
    </border>
    <border>
      <left/>
      <right style="thin">
        <color indexed="64"/>
      </right>
      <top/>
      <bottom style="thin">
        <color indexed="64"/>
      </bottom>
      <diagonal/>
    </border>
    <border>
      <left/>
      <right/>
      <top/>
      <bottom style="thin">
        <color indexed="64"/>
      </bottom>
      <diagonal/>
    </border>
    <border>
      <left style="medium">
        <color indexed="64"/>
      </left>
      <right style="thin">
        <color indexed="64"/>
      </right>
      <top/>
      <bottom style="thin">
        <color indexed="64"/>
      </bottom>
      <diagonal/>
    </border>
  </borders>
  <cellStyleXfs count="2">
    <xf numFmtId="0" fontId="0" fillId="0" borderId="0"/>
    <xf numFmtId="0" fontId="1" fillId="0" borderId="0" applyNumberFormat="0" applyFill="0" applyBorder="0" applyAlignment="0" applyProtection="0"/>
  </cellStyleXfs>
  <cellXfs count="147">
    <xf numFmtId="0" fontId="0" fillId="0" borderId="0" xfId="0"/>
    <xf numFmtId="49" fontId="0" fillId="0" borderId="0" xfId="0" applyNumberFormat="1" applyAlignment="1">
      <alignment wrapText="1"/>
    </xf>
    <xf numFmtId="0" fontId="0" fillId="0" borderId="0" xfId="0" applyAlignment="1">
      <alignment wrapText="1"/>
    </xf>
    <xf numFmtId="0" fontId="2" fillId="0" borderId="0" xfId="0" applyFont="1" applyAlignment="1">
      <alignment horizontal="center" vertical="center" wrapText="1"/>
    </xf>
    <xf numFmtId="0" fontId="3" fillId="0" borderId="0" xfId="0" applyFont="1"/>
    <xf numFmtId="0" fontId="2" fillId="0" borderId="0" xfId="0" applyFont="1"/>
    <xf numFmtId="0" fontId="2" fillId="0" borderId="0" xfId="0" applyFont="1" applyAlignment="1">
      <alignment horizontal="center" vertical="center"/>
    </xf>
    <xf numFmtId="0" fontId="5" fillId="0" borderId="0" xfId="0" applyFont="1" applyAlignment="1">
      <alignment horizontal="center" vertical="center"/>
    </xf>
    <xf numFmtId="0" fontId="5" fillId="4" borderId="0" xfId="0" applyFont="1" applyFill="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center" vertical="center"/>
    </xf>
    <xf numFmtId="0" fontId="3" fillId="4" borderId="0" xfId="0" applyFont="1" applyFill="1" applyAlignment="1">
      <alignment horizontal="center" vertical="center"/>
    </xf>
    <xf numFmtId="0" fontId="6" fillId="0" borderId="0" xfId="0" applyFont="1" applyAlignment="1">
      <alignment horizontal="left" wrapText="1"/>
    </xf>
    <xf numFmtId="0" fontId="7" fillId="0" borderId="0" xfId="0" applyFont="1" applyAlignment="1">
      <alignment horizontal="left"/>
    </xf>
    <xf numFmtId="0" fontId="7" fillId="0" borderId="0" xfId="0" applyFont="1" applyAlignment="1">
      <alignment horizontal="center" vertical="center"/>
    </xf>
    <xf numFmtId="0" fontId="6" fillId="0" borderId="0" xfId="0" applyFont="1" applyAlignment="1">
      <alignment horizontal="left"/>
    </xf>
    <xf numFmtId="0" fontId="7" fillId="4" borderId="0" xfId="0" applyFont="1" applyFill="1" applyAlignment="1">
      <alignment horizontal="center" vertical="center"/>
    </xf>
    <xf numFmtId="0" fontId="2" fillId="4" borderId="0" xfId="0" applyFont="1" applyFill="1" applyAlignment="1">
      <alignment horizontal="center" vertical="center"/>
    </xf>
    <xf numFmtId="0" fontId="7" fillId="0" borderId="0" xfId="0" applyFont="1" applyAlignment="1">
      <alignment horizontal="center" vertical="center" wrapText="1"/>
    </xf>
    <xf numFmtId="0" fontId="7" fillId="0" borderId="0" xfId="0" applyFont="1"/>
    <xf numFmtId="0" fontId="5" fillId="0" borderId="0" xfId="0" applyFont="1" applyAlignment="1">
      <alignment horizontal="left" wrapText="1"/>
    </xf>
    <xf numFmtId="0" fontId="5" fillId="0" borderId="0" xfId="0" applyFont="1" applyAlignment="1">
      <alignment horizontal="left"/>
    </xf>
    <xf numFmtId="0" fontId="5" fillId="4" borderId="0" xfId="0" applyFont="1" applyFill="1" applyAlignment="1">
      <alignment horizontal="left"/>
    </xf>
    <xf numFmtId="0" fontId="3" fillId="0" borderId="0" xfId="0" applyFont="1" applyAlignment="1">
      <alignment horizontal="center" wrapText="1"/>
    </xf>
    <xf numFmtId="0" fontId="3" fillId="0" borderId="0" xfId="0" applyFont="1" applyAlignment="1">
      <alignment horizontal="left" wrapText="1"/>
    </xf>
    <xf numFmtId="0" fontId="3" fillId="0" borderId="0" xfId="0" applyFont="1" applyAlignment="1">
      <alignment horizontal="center"/>
    </xf>
    <xf numFmtId="0" fontId="3" fillId="4" borderId="0" xfId="0" applyFont="1" applyFill="1" applyAlignment="1">
      <alignment horizontal="center"/>
    </xf>
    <xf numFmtId="0" fontId="3" fillId="0" borderId="0" xfId="0" applyFont="1" applyAlignment="1">
      <alignment wrapText="1"/>
    </xf>
    <xf numFmtId="0" fontId="7" fillId="0" borderId="0" xfId="0" applyFont="1" applyAlignment="1">
      <alignment horizontal="center"/>
    </xf>
    <xf numFmtId="0" fontId="7" fillId="4" borderId="0" xfId="0" applyFont="1" applyFill="1" applyAlignment="1">
      <alignment horizontal="left"/>
    </xf>
    <xf numFmtId="0" fontId="7" fillId="4" borderId="0" xfId="0" applyFont="1" applyFill="1" applyAlignment="1">
      <alignment horizontal="center"/>
    </xf>
    <xf numFmtId="0" fontId="5" fillId="0" borderId="0" xfId="0" applyFont="1" applyAlignment="1">
      <alignment horizontal="center"/>
    </xf>
    <xf numFmtId="0" fontId="5" fillId="4" borderId="0" xfId="0" applyFont="1" applyFill="1" applyAlignment="1">
      <alignment horizontal="center"/>
    </xf>
    <xf numFmtId="0" fontId="8" fillId="4" borderId="0" xfId="0" applyFont="1" applyFill="1" applyAlignment="1">
      <alignment horizontal="center" vertical="center"/>
    </xf>
    <xf numFmtId="0" fontId="3" fillId="4" borderId="0" xfId="0" applyFont="1" applyFill="1"/>
    <xf numFmtId="0" fontId="8" fillId="0" borderId="0" xfId="0" applyFont="1" applyAlignment="1">
      <alignment horizontal="center" vertical="center"/>
    </xf>
    <xf numFmtId="0" fontId="5" fillId="0" borderId="0" xfId="0" applyFont="1" applyAlignment="1">
      <alignment horizontal="center" vertical="center" wrapText="1"/>
    </xf>
    <xf numFmtId="0" fontId="5" fillId="0" borderId="0" xfId="0" applyFont="1"/>
    <xf numFmtId="0" fontId="2" fillId="0" borderId="0" xfId="0" applyFont="1" applyAlignment="1">
      <alignment horizontal="center"/>
    </xf>
    <xf numFmtId="0" fontId="2" fillId="3" borderId="0" xfId="0" applyFont="1" applyFill="1" applyAlignment="1">
      <alignment horizontal="right"/>
    </xf>
    <xf numFmtId="0" fontId="5" fillId="3" borderId="0" xfId="0" applyFont="1" applyFill="1"/>
    <xf numFmtId="0" fontId="2" fillId="3" borderId="0" xfId="0" applyFont="1" applyFill="1" applyAlignment="1">
      <alignment horizontal="center" vertical="center"/>
    </xf>
    <xf numFmtId="0" fontId="2" fillId="3" borderId="0" xfId="0" applyFont="1" applyFill="1" applyAlignment="1">
      <alignment horizontal="center" vertical="center" wrapText="1"/>
    </xf>
    <xf numFmtId="0" fontId="2" fillId="3" borderId="0" xfId="0" applyFont="1" applyFill="1" applyAlignment="1">
      <alignment horizontal="left"/>
    </xf>
    <xf numFmtId="0" fontId="2" fillId="3" borderId="0" xfId="0" applyFont="1" applyFill="1" applyAlignment="1">
      <alignment horizontal="center"/>
    </xf>
    <xf numFmtId="0" fontId="2" fillId="4" borderId="0" xfId="0" applyFont="1" applyFill="1" applyAlignment="1">
      <alignment horizontal="center"/>
    </xf>
    <xf numFmtId="0" fontId="2" fillId="0" borderId="0" xfId="0" applyFont="1" applyAlignment="1">
      <alignment horizontal="right"/>
    </xf>
    <xf numFmtId="0" fontId="0" fillId="0" borderId="0" xfId="0" applyAlignment="1">
      <alignment vertical="top" wrapText="1"/>
    </xf>
    <xf numFmtId="0" fontId="0" fillId="0" borderId="0" xfId="0" applyAlignment="1">
      <alignment vertical="top"/>
    </xf>
    <xf numFmtId="0" fontId="12" fillId="0" borderId="0" xfId="0" applyFont="1" applyAlignment="1">
      <alignment vertical="top"/>
    </xf>
    <xf numFmtId="0" fontId="0" fillId="0" borderId="0" xfId="0" applyAlignment="1">
      <alignment horizontal="left" vertical="top"/>
    </xf>
    <xf numFmtId="0" fontId="3" fillId="0" borderId="0" xfId="0" applyFont="1" applyAlignment="1">
      <alignment horizontal="left" vertical="top"/>
    </xf>
    <xf numFmtId="0" fontId="3" fillId="0" borderId="0" xfId="0" applyFont="1" applyAlignment="1">
      <alignment horizontal="left"/>
    </xf>
    <xf numFmtId="49" fontId="12" fillId="0" borderId="3" xfId="0" applyNumberFormat="1" applyFont="1" applyBorder="1" applyAlignment="1">
      <alignment vertical="center" wrapText="1"/>
    </xf>
    <xf numFmtId="49" fontId="12" fillId="0" borderId="3" xfId="0" applyNumberFormat="1" applyFont="1" applyBorder="1" applyAlignment="1">
      <alignment horizontal="left" vertical="top" wrapText="1"/>
    </xf>
    <xf numFmtId="49" fontId="12" fillId="0" borderId="2" xfId="0" applyNumberFormat="1" applyFont="1" applyBorder="1" applyAlignment="1">
      <alignment vertical="center" wrapText="1"/>
    </xf>
    <xf numFmtId="0" fontId="0" fillId="5" borderId="0" xfId="0" applyFill="1" applyAlignment="1">
      <alignment vertical="top" wrapText="1"/>
    </xf>
    <xf numFmtId="0" fontId="0" fillId="0" borderId="5" xfId="0" applyBorder="1" applyAlignment="1">
      <alignment vertical="top" wrapText="1"/>
    </xf>
    <xf numFmtId="0" fontId="0" fillId="0" borderId="5" xfId="0" applyBorder="1" applyAlignment="1">
      <alignment horizontal="left" vertical="top" wrapText="1"/>
    </xf>
    <xf numFmtId="0" fontId="0" fillId="0" borderId="6" xfId="0" applyBorder="1" applyAlignment="1">
      <alignment vertical="top" wrapText="1"/>
    </xf>
    <xf numFmtId="0" fontId="0" fillId="0" borderId="7" xfId="0" applyBorder="1" applyAlignment="1">
      <alignment horizontal="left" vertical="top" wrapText="1"/>
    </xf>
    <xf numFmtId="0" fontId="0" fillId="0" borderId="8" xfId="0" applyBorder="1" applyAlignment="1">
      <alignment vertical="top" wrapText="1"/>
    </xf>
    <xf numFmtId="0" fontId="1" fillId="0" borderId="9" xfId="1" applyFill="1" applyBorder="1" applyAlignment="1">
      <alignment vertical="top" wrapText="1"/>
    </xf>
    <xf numFmtId="0" fontId="1" fillId="0" borderId="10" xfId="1" applyFill="1" applyBorder="1" applyAlignment="1">
      <alignment vertical="top" wrapText="1"/>
    </xf>
    <xf numFmtId="0" fontId="0" fillId="0" borderId="8" xfId="0" applyBorder="1" applyAlignment="1">
      <alignment horizontal="left" vertical="top" wrapText="1"/>
    </xf>
    <xf numFmtId="0" fontId="0" fillId="0" borderId="10" xfId="0" applyBorder="1" applyAlignment="1">
      <alignment horizontal="left" vertical="top" wrapText="1"/>
    </xf>
    <xf numFmtId="49" fontId="2" fillId="0" borderId="3" xfId="0" applyNumberFormat="1" applyFont="1" applyBorder="1" applyAlignment="1">
      <alignment vertical="center" wrapText="1"/>
    </xf>
    <xf numFmtId="0" fontId="0" fillId="0" borderId="7" xfId="0" applyBorder="1" applyAlignment="1">
      <alignment vertical="top" wrapText="1"/>
    </xf>
    <xf numFmtId="0" fontId="0" fillId="0" borderId="10" xfId="0" applyBorder="1" applyAlignment="1">
      <alignment vertical="top" wrapText="1"/>
    </xf>
    <xf numFmtId="0" fontId="0" fillId="0" borderId="2" xfId="0" applyBorder="1" applyAlignment="1">
      <alignment vertical="top" wrapText="1"/>
    </xf>
    <xf numFmtId="0" fontId="0" fillId="0" borderId="2" xfId="0" applyBorder="1" applyAlignment="1">
      <alignment horizontal="left" vertical="top" wrapText="1"/>
    </xf>
    <xf numFmtId="0" fontId="3" fillId="0" borderId="12" xfId="0" applyFont="1" applyBorder="1"/>
    <xf numFmtId="0" fontId="0" fillId="0" borderId="12" xfId="0" applyBorder="1"/>
    <xf numFmtId="0" fontId="0" fillId="0" borderId="13" xfId="0" applyBorder="1"/>
    <xf numFmtId="0" fontId="9" fillId="0" borderId="14" xfId="0" applyFont="1" applyBorder="1" applyAlignment="1">
      <alignment vertical="top"/>
    </xf>
    <xf numFmtId="0" fontId="0" fillId="0" borderId="15" xfId="0" applyBorder="1"/>
    <xf numFmtId="0" fontId="2" fillId="0" borderId="16" xfId="0" applyFont="1" applyBorder="1" applyAlignment="1">
      <alignment horizontal="center" vertical="center" wrapText="1"/>
    </xf>
    <xf numFmtId="0" fontId="3" fillId="0" borderId="14" xfId="0" applyFont="1" applyBorder="1"/>
    <xf numFmtId="0" fontId="0" fillId="0" borderId="18" xfId="0" applyBorder="1" applyAlignment="1">
      <alignment vertical="top" wrapText="1"/>
    </xf>
    <xf numFmtId="0" fontId="0" fillId="0" borderId="15" xfId="0" applyBorder="1" applyAlignment="1">
      <alignment vertical="top" wrapText="1"/>
    </xf>
    <xf numFmtId="0" fontId="12" fillId="0" borderId="14" xfId="0" applyFont="1" applyBorder="1" applyAlignment="1">
      <alignment vertical="top"/>
    </xf>
    <xf numFmtId="0" fontId="12" fillId="0" borderId="16" xfId="0" applyFont="1" applyBorder="1" applyAlignment="1">
      <alignment horizontal="center" vertical="center" wrapText="1"/>
    </xf>
    <xf numFmtId="49" fontId="0" fillId="0" borderId="15" xfId="0" applyNumberFormat="1" applyBorder="1" applyAlignment="1">
      <alignment wrapText="1"/>
    </xf>
    <xf numFmtId="0" fontId="0" fillId="0" borderId="15" xfId="0" applyBorder="1" applyAlignment="1">
      <alignment wrapText="1"/>
    </xf>
    <xf numFmtId="0" fontId="3" fillId="0" borderId="20" xfId="0" applyFont="1" applyBorder="1" applyAlignment="1">
      <alignment wrapText="1"/>
    </xf>
    <xf numFmtId="0" fontId="0" fillId="0" borderId="20" xfId="0" applyBorder="1" applyAlignment="1">
      <alignment wrapText="1"/>
    </xf>
    <xf numFmtId="0" fontId="0" fillId="0" borderId="21" xfId="0" applyBorder="1" applyAlignment="1">
      <alignment wrapText="1"/>
    </xf>
    <xf numFmtId="0" fontId="1" fillId="0" borderId="10" xfId="1" applyBorder="1" applyAlignment="1">
      <alignment vertical="top" wrapText="1"/>
    </xf>
    <xf numFmtId="0" fontId="4" fillId="0" borderId="10" xfId="1" applyFont="1" applyFill="1" applyBorder="1" applyAlignment="1">
      <alignment vertical="top" wrapText="1"/>
    </xf>
    <xf numFmtId="0" fontId="12" fillId="0" borderId="2" xfId="0" applyFont="1" applyBorder="1" applyAlignment="1">
      <alignment horizontal="center" vertical="center" wrapText="1"/>
    </xf>
    <xf numFmtId="0" fontId="0" fillId="0" borderId="24" xfId="0" applyBorder="1" applyAlignment="1">
      <alignment vertical="top" wrapText="1"/>
    </xf>
    <xf numFmtId="0" fontId="1" fillId="0" borderId="24" xfId="1" applyFill="1" applyBorder="1" applyAlignment="1">
      <alignment vertical="top" wrapText="1"/>
    </xf>
    <xf numFmtId="0" fontId="0" fillId="0" borderId="3" xfId="0" applyBorder="1" applyAlignment="1">
      <alignment vertical="top" wrapText="1"/>
    </xf>
    <xf numFmtId="0" fontId="0" fillId="0" borderId="3" xfId="0" applyBorder="1" applyAlignment="1">
      <alignment horizontal="left" vertical="top" wrapText="1"/>
    </xf>
    <xf numFmtId="0" fontId="18" fillId="0" borderId="10" xfId="0" applyFont="1" applyBorder="1" applyAlignment="1">
      <alignment vertical="top" wrapText="1"/>
    </xf>
    <xf numFmtId="0" fontId="4" fillId="0" borderId="24" xfId="1" applyFont="1" applyFill="1" applyBorder="1" applyAlignment="1">
      <alignment vertical="top" wrapText="1"/>
    </xf>
    <xf numFmtId="0" fontId="0" fillId="0" borderId="26" xfId="0" applyBorder="1" applyAlignment="1">
      <alignment vertical="top" wrapText="1"/>
    </xf>
    <xf numFmtId="0" fontId="0" fillId="0" borderId="23" xfId="0" applyBorder="1" applyAlignment="1">
      <alignment wrapText="1"/>
    </xf>
    <xf numFmtId="49" fontId="0" fillId="0" borderId="0" xfId="0" applyNumberFormat="1" applyAlignment="1">
      <alignment vertical="top"/>
    </xf>
    <xf numFmtId="0" fontId="9" fillId="0" borderId="0" xfId="0" applyFont="1"/>
    <xf numFmtId="0" fontId="0" fillId="0" borderId="0" xfId="0"/>
    <xf numFmtId="0" fontId="6" fillId="2" borderId="0" xfId="0" applyFont="1" applyFill="1" applyAlignment="1">
      <alignment horizontal="left"/>
    </xf>
    <xf numFmtId="0" fontId="2" fillId="0" borderId="0" xfId="0" applyFont="1" applyAlignment="1">
      <alignment horizontal="left"/>
    </xf>
    <xf numFmtId="0" fontId="0" fillId="0" borderId="8" xfId="0" applyBorder="1" applyAlignment="1">
      <alignment vertical="top" wrapText="1"/>
    </xf>
    <xf numFmtId="0" fontId="0" fillId="0" borderId="9" xfId="0" applyBorder="1" applyAlignment="1">
      <alignment vertical="top" wrapText="1"/>
    </xf>
    <xf numFmtId="0" fontId="0" fillId="0" borderId="19" xfId="0" applyBorder="1" applyAlignment="1">
      <alignment vertical="top" wrapText="1"/>
    </xf>
    <xf numFmtId="0" fontId="0" fillId="0" borderId="0" xfId="0" applyAlignment="1">
      <alignment vertical="top" wrapText="1"/>
    </xf>
    <xf numFmtId="0" fontId="0" fillId="0" borderId="15" xfId="0" applyBorder="1" applyAlignment="1">
      <alignment vertical="top" wrapText="1"/>
    </xf>
    <xf numFmtId="0" fontId="0" fillId="0" borderId="6" xfId="0" applyBorder="1" applyAlignment="1">
      <alignment vertical="top" wrapText="1"/>
    </xf>
    <xf numFmtId="0" fontId="0" fillId="0" borderId="25" xfId="0" applyBorder="1" applyAlignment="1">
      <alignment vertical="top" wrapText="1"/>
    </xf>
    <xf numFmtId="0" fontId="0" fillId="0" borderId="22" xfId="0" applyBorder="1" applyAlignment="1">
      <alignment vertical="top" wrapText="1"/>
    </xf>
    <xf numFmtId="0" fontId="10" fillId="2" borderId="14" xfId="0" applyFont="1" applyFill="1" applyBorder="1" applyAlignment="1">
      <alignment horizontal="left"/>
    </xf>
    <xf numFmtId="0" fontId="10" fillId="2" borderId="0" xfId="0" applyFont="1" applyFill="1" applyAlignment="1">
      <alignment horizontal="left"/>
    </xf>
    <xf numFmtId="0" fontId="10" fillId="2" borderId="15" xfId="0" applyFont="1" applyFill="1" applyBorder="1" applyAlignment="1">
      <alignment horizontal="left"/>
    </xf>
    <xf numFmtId="0" fontId="6" fillId="0" borderId="0" xfId="0" applyFont="1" applyAlignment="1">
      <alignment horizontal="left"/>
    </xf>
    <xf numFmtId="0" fontId="9" fillId="0" borderId="11" xfId="0" applyFont="1" applyBorder="1" applyAlignment="1">
      <alignment vertical="top"/>
    </xf>
    <xf numFmtId="0" fontId="0" fillId="0" borderId="12" xfId="0" applyBorder="1" applyAlignment="1">
      <alignment vertical="top"/>
    </xf>
    <xf numFmtId="0" fontId="6" fillId="2" borderId="14" xfId="0" applyFont="1" applyFill="1" applyBorder="1" applyAlignment="1">
      <alignment horizontal="left"/>
    </xf>
    <xf numFmtId="0" fontId="6" fillId="2" borderId="15" xfId="0" applyFont="1" applyFill="1" applyBorder="1" applyAlignment="1">
      <alignment horizontal="left"/>
    </xf>
    <xf numFmtId="49" fontId="2" fillId="0" borderId="4" xfId="0" applyNumberFormat="1" applyFont="1" applyBorder="1" applyAlignment="1">
      <alignment vertical="center" wrapText="1"/>
    </xf>
    <xf numFmtId="49" fontId="2" fillId="0" borderId="1" xfId="0" applyNumberFormat="1" applyFont="1" applyBorder="1" applyAlignment="1">
      <alignment vertical="center" wrapText="1"/>
    </xf>
    <xf numFmtId="49" fontId="2" fillId="0" borderId="17" xfId="0" applyNumberFormat="1" applyFont="1" applyBorder="1" applyAlignment="1">
      <alignment vertical="center" wrapText="1"/>
    </xf>
    <xf numFmtId="0" fontId="4" fillId="0" borderId="9" xfId="1" applyFont="1" applyFill="1" applyBorder="1" applyAlignment="1">
      <alignment vertical="top" wrapText="1"/>
    </xf>
    <xf numFmtId="0" fontId="4" fillId="0" borderId="10" xfId="1" applyFont="1" applyFill="1" applyBorder="1" applyAlignment="1">
      <alignment vertical="top" wrapText="1"/>
    </xf>
    <xf numFmtId="0" fontId="0" fillId="0" borderId="10" xfId="0" applyBorder="1" applyAlignment="1">
      <alignment vertical="top" wrapText="1"/>
    </xf>
    <xf numFmtId="0" fontId="12" fillId="0" borderId="11" xfId="0" applyFont="1" applyBorder="1" applyAlignment="1">
      <alignment vertical="top"/>
    </xf>
    <xf numFmtId="0" fontId="15" fillId="0" borderId="8" xfId="0" applyFont="1" applyBorder="1" applyAlignment="1">
      <alignment vertical="top" wrapText="1"/>
    </xf>
    <xf numFmtId="0" fontId="15" fillId="0" borderId="9" xfId="0" applyFont="1" applyBorder="1" applyAlignment="1">
      <alignment vertical="top" wrapText="1"/>
    </xf>
    <xf numFmtId="49" fontId="12" fillId="0" borderId="4" xfId="0" applyNumberFormat="1" applyFont="1" applyBorder="1" applyAlignment="1">
      <alignment vertical="center" wrapText="1"/>
    </xf>
    <xf numFmtId="49" fontId="12" fillId="0" borderId="1" xfId="0" applyNumberFormat="1" applyFont="1" applyBorder="1" applyAlignment="1">
      <alignment vertical="center" wrapText="1"/>
    </xf>
    <xf numFmtId="49" fontId="12" fillId="0" borderId="2" xfId="0" applyNumberFormat="1" applyFont="1" applyBorder="1" applyAlignment="1">
      <alignment vertical="center"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1" fillId="0" borderId="9" xfId="1" applyFill="1" applyBorder="1" applyAlignment="1">
      <alignment vertical="top" wrapText="1"/>
    </xf>
    <xf numFmtId="0" fontId="1" fillId="0" borderId="10" xfId="1" applyFill="1" applyBorder="1" applyAlignment="1">
      <alignment vertical="top" wrapText="1"/>
    </xf>
    <xf numFmtId="0" fontId="1" fillId="0" borderId="25" xfId="1" applyFill="1" applyBorder="1" applyAlignment="1">
      <alignment vertical="top" wrapText="1"/>
    </xf>
    <xf numFmtId="0" fontId="1" fillId="0" borderId="24" xfId="1" applyFill="1" applyBorder="1" applyAlignment="1">
      <alignment vertical="top" wrapText="1"/>
    </xf>
    <xf numFmtId="0" fontId="12" fillId="0" borderId="0" xfId="0" applyFont="1" applyAlignment="1">
      <alignment vertical="top"/>
    </xf>
    <xf numFmtId="0" fontId="0" fillId="0" borderId="0" xfId="0" applyAlignment="1">
      <alignment vertical="top"/>
    </xf>
    <xf numFmtId="0" fontId="0" fillId="0" borderId="6" xfId="0" applyBorder="1" applyAlignment="1">
      <alignment horizontal="left" vertical="top" wrapText="1"/>
    </xf>
    <xf numFmtId="0" fontId="0" fillId="0" borderId="25" xfId="0" applyBorder="1" applyAlignment="1">
      <alignment horizontal="left" vertical="top" wrapText="1"/>
    </xf>
    <xf numFmtId="0" fontId="0" fillId="0" borderId="24" xfId="0" applyBorder="1" applyAlignment="1">
      <alignment horizontal="left" vertical="top" wrapText="1"/>
    </xf>
    <xf numFmtId="0" fontId="0" fillId="0" borderId="4" xfId="0" applyBorder="1" applyAlignment="1">
      <alignment vertical="top" wrapText="1"/>
    </xf>
    <xf numFmtId="0" fontId="0" fillId="0" borderId="1" xfId="0" applyBorder="1" applyAlignment="1">
      <alignment vertical="top" wrapText="1"/>
    </xf>
    <xf numFmtId="0" fontId="0" fillId="0" borderId="2" xfId="0" applyBorder="1" applyAlignment="1">
      <alignment vertical="top" wrapText="1"/>
    </xf>
    <xf numFmtId="0" fontId="0" fillId="0" borderId="24" xfId="0" applyBorder="1" applyAlignment="1">
      <alignment vertical="top"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localplan.winchester.gov.uk/assets/inline/609/Bryony-Stala-obo-West-Waterlooville_Grainger-NON-AQTS-3B5G-A-Supporting-Document_Redacted.pdf" TargetMode="External"/><Relationship Id="rId7" Type="http://schemas.openxmlformats.org/officeDocument/2006/relationships/printerSettings" Target="../printerSettings/printerSettings3.bin"/><Relationship Id="rId2" Type="http://schemas.openxmlformats.org/officeDocument/2006/relationships/hyperlink" Target="https://www.winchester.gov.uk/regeneration/39936/station-approach-2022" TargetMode="External"/><Relationship Id="rId1" Type="http://schemas.openxmlformats.org/officeDocument/2006/relationships/hyperlink" Target="https://democracy.winchester.gov.uk/documents/s29729/CAB3447%20Bar%20End%20Depot%20Disposal.pdf" TargetMode="External"/><Relationship Id="rId6" Type="http://schemas.openxmlformats.org/officeDocument/2006/relationships/hyperlink" Target="https://www.winchester.gov.uk/planning/major-development-projects/north-whiteley" TargetMode="External"/><Relationship Id="rId5" Type="http://schemas.openxmlformats.org/officeDocument/2006/relationships/hyperlink" Target="https://www.localplan.winchester.gov.uk/assets/inline/773/Mark-Walton-obo-Homes-England-ANON-AQTS-32TD-P-Letter_Redacted.pdf" TargetMode="External"/><Relationship Id="rId4" Type="http://schemas.openxmlformats.org/officeDocument/2006/relationships/hyperlink" Target="https://www.localplan.winchester.gov.uk/assets/inline/826/Roger-Shipton-obo-DIO-ANON-AQTS-32SB-K-Letter.pdf"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www.localplan.winchester.gov.uk/assets/inline/609/Bryony-Stala-obo-West-Waterlooville_Grainger-NON-AQTS-3B5G-A-Supporting-Document_Redacted.pdf" TargetMode="External"/><Relationship Id="rId3" Type="http://schemas.openxmlformats.org/officeDocument/2006/relationships/hyperlink" Target="https://denmeadneighbourhoodplan.org.uk/wp-content/uploads/2024/12/Denmead-Neighbourhood-Plan-Site-Consultation-Report.pdf" TargetMode="External"/><Relationship Id="rId7" Type="http://schemas.openxmlformats.org/officeDocument/2006/relationships/hyperlink" Target="https://www.localplan.winchester.gov.uk/LibraryAssets/inline/252/Student-accommodation-Topic-Paper-FINAL-12.07.24-1-.pdf" TargetMode="External"/><Relationship Id="rId2" Type="http://schemas.openxmlformats.org/officeDocument/2006/relationships/hyperlink" Target="https://www.localplan.winchester.gov.uk/assets/inline/757/Laura-Cornborough-Foreman-Homes-Colden-Common-ANON-AQTS-32NP-V.pdf" TargetMode="External"/><Relationship Id="rId1" Type="http://schemas.openxmlformats.org/officeDocument/2006/relationships/hyperlink" Target="https://www.localplan.winchester.gov.uk/assets/inline/670/George-Whalley-OBO-CALA-Homes-W4-BHLF-AQTS-3263-7-supporting-information_Redacted.pdf" TargetMode="External"/><Relationship Id="rId6" Type="http://schemas.openxmlformats.org/officeDocument/2006/relationships/hyperlink" Target="https://www.localplan.winchester.gov.uk/assets/inline/668/George-Elston-Bates-obo-Beechcroft-Land-Ltd-ANON-AQTS-32NH-M-Letter.pdf" TargetMode="External"/><Relationship Id="rId5" Type="http://schemas.openxmlformats.org/officeDocument/2006/relationships/hyperlink" Target="https://www.localplan.winchester.gov.uk/assets/inline/673/Georgina-Cox-obo-Gladman-s-HBHLF-AQTS-328Q-7-supporting-information.pdf" TargetMode="External"/><Relationship Id="rId10" Type="http://schemas.openxmlformats.org/officeDocument/2006/relationships/printerSettings" Target="../printerSettings/printerSettings4.bin"/><Relationship Id="rId4" Type="http://schemas.openxmlformats.org/officeDocument/2006/relationships/hyperlink" Target="https://www.localplan.winchester.gov.uk/examination-page/regulation-20-representations" TargetMode="External"/><Relationship Id="rId9" Type="http://schemas.openxmlformats.org/officeDocument/2006/relationships/hyperlink" Target="https://hursleypc.org.uk/wp-content/uploads/2025/01/Final-Site-Assessment-Report-for-Hursley-Parish-Council-2.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5E863-A24A-45DC-9E87-79DDCBBBBC45}">
  <dimension ref="A1:D20"/>
  <sheetViews>
    <sheetView tabSelected="1" workbookViewId="0">
      <selection activeCell="D25" sqref="D25"/>
    </sheetView>
  </sheetViews>
  <sheetFormatPr defaultRowHeight="15" x14ac:dyDescent="0.25"/>
  <cols>
    <col min="1" max="1" width="9.1796875" customWidth="1"/>
    <col min="4" max="4" width="100.08984375" customWidth="1"/>
  </cols>
  <sheetData>
    <row r="1" spans="1:4" s="100" customFormat="1" ht="17.399999999999999" x14ac:dyDescent="0.3">
      <c r="A1" s="99" t="s">
        <v>168</v>
      </c>
    </row>
    <row r="2" spans="1:4" s="100" customFormat="1" ht="17.399999999999999" x14ac:dyDescent="0.3">
      <c r="A2" s="99" t="s">
        <v>218</v>
      </c>
    </row>
    <row r="4" spans="1:4" x14ac:dyDescent="0.25">
      <c r="A4" t="s">
        <v>219</v>
      </c>
    </row>
    <row r="6" spans="1:4" ht="15.6" x14ac:dyDescent="0.3">
      <c r="A6" t="s">
        <v>221</v>
      </c>
      <c r="D6" s="2" t="s">
        <v>222</v>
      </c>
    </row>
    <row r="7" spans="1:4" x14ac:dyDescent="0.25">
      <c r="D7" s="2" t="s">
        <v>220</v>
      </c>
    </row>
    <row r="8" spans="1:4" x14ac:dyDescent="0.25">
      <c r="D8" s="2" t="s">
        <v>230</v>
      </c>
    </row>
    <row r="9" spans="1:4" x14ac:dyDescent="0.25">
      <c r="D9" s="2"/>
    </row>
    <row r="10" spans="1:4" ht="31.2" x14ac:dyDescent="0.3">
      <c r="A10" s="49" t="s">
        <v>223</v>
      </c>
      <c r="D10" s="2" t="s">
        <v>227</v>
      </c>
    </row>
    <row r="11" spans="1:4" ht="30" x14ac:dyDescent="0.25">
      <c r="D11" s="2" t="s">
        <v>224</v>
      </c>
    </row>
    <row r="12" spans="1:4" x14ac:dyDescent="0.25">
      <c r="D12" s="2"/>
    </row>
    <row r="13" spans="1:4" ht="46.8" x14ac:dyDescent="0.3">
      <c r="A13" s="49" t="s">
        <v>271</v>
      </c>
      <c r="D13" s="2" t="s">
        <v>228</v>
      </c>
    </row>
    <row r="14" spans="1:4" ht="30" x14ac:dyDescent="0.25">
      <c r="D14" s="2" t="s">
        <v>225</v>
      </c>
    </row>
    <row r="15" spans="1:4" x14ac:dyDescent="0.25">
      <c r="D15" s="2"/>
    </row>
    <row r="16" spans="1:4" ht="31.2" x14ac:dyDescent="0.3">
      <c r="A16" s="49" t="s">
        <v>226</v>
      </c>
      <c r="D16" s="2" t="s">
        <v>229</v>
      </c>
    </row>
    <row r="17" spans="1:4" x14ac:dyDescent="0.25">
      <c r="D17" s="2" t="s">
        <v>231</v>
      </c>
    </row>
    <row r="20" spans="1:4" x14ac:dyDescent="0.25">
      <c r="A20" s="98" t="s">
        <v>268</v>
      </c>
    </row>
  </sheetData>
  <mergeCells count="2">
    <mergeCell ref="A1:XFD1"/>
    <mergeCell ref="A2:XFD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42B51-517F-4DE7-93AA-AB5F9FE2DD59}">
  <dimension ref="A1:Z1531"/>
  <sheetViews>
    <sheetView workbookViewId="0">
      <pane ySplit="2" topLeftCell="A60" activePane="bottomLeft" state="frozen"/>
      <selection pane="bottomLeft" sqref="A1:XFD1"/>
    </sheetView>
  </sheetViews>
  <sheetFormatPr defaultRowHeight="15" x14ac:dyDescent="0.25"/>
  <cols>
    <col min="1" max="1" width="11.36328125" style="4" customWidth="1"/>
    <col min="2" max="2" width="69" style="4" customWidth="1"/>
    <col min="3" max="3" width="9.90625" style="4" customWidth="1"/>
    <col min="4" max="8" width="9.1796875" style="4"/>
    <col min="9" max="13" width="9.1796875" style="34"/>
    <col min="14" max="20" width="9.1796875" style="4"/>
    <col min="21" max="21" width="8.90625" style="4" customWidth="1"/>
    <col min="22" max="26" width="9.1796875" style="4"/>
  </cols>
  <sheetData>
    <row r="1" spans="1:23" s="100" customFormat="1" ht="17.399999999999999" x14ac:dyDescent="0.3">
      <c r="A1" s="99" t="s">
        <v>168</v>
      </c>
    </row>
    <row r="2" spans="1:23" ht="26.4" x14ac:dyDescent="0.25">
      <c r="A2" s="3" t="s">
        <v>118</v>
      </c>
      <c r="B2" s="5" t="s">
        <v>0</v>
      </c>
      <c r="C2" s="3" t="s">
        <v>101</v>
      </c>
      <c r="D2" s="6" t="s">
        <v>83</v>
      </c>
      <c r="E2" s="6" t="s">
        <v>82</v>
      </c>
      <c r="F2" s="6" t="s">
        <v>1</v>
      </c>
      <c r="G2" s="7" t="s">
        <v>2</v>
      </c>
      <c r="H2" s="7" t="s">
        <v>3</v>
      </c>
      <c r="I2" s="8" t="s">
        <v>4</v>
      </c>
      <c r="J2" s="8" t="s">
        <v>5</v>
      </c>
      <c r="K2" s="8" t="s">
        <v>6</v>
      </c>
      <c r="L2" s="8" t="s">
        <v>7</v>
      </c>
      <c r="M2" s="8" t="s">
        <v>8</v>
      </c>
      <c r="N2" s="7" t="s">
        <v>9</v>
      </c>
      <c r="O2" s="7" t="s">
        <v>10</v>
      </c>
      <c r="P2" s="7" t="s">
        <v>11</v>
      </c>
      <c r="Q2" s="7" t="s">
        <v>12</v>
      </c>
      <c r="R2" s="7" t="s">
        <v>13</v>
      </c>
      <c r="S2" s="7" t="s">
        <v>14</v>
      </c>
      <c r="T2" s="7" t="s">
        <v>15</v>
      </c>
      <c r="U2" s="7" t="s">
        <v>16</v>
      </c>
      <c r="V2" s="7" t="s">
        <v>17</v>
      </c>
      <c r="W2" s="7" t="s">
        <v>18</v>
      </c>
    </row>
    <row r="3" spans="1:23" x14ac:dyDescent="0.25">
      <c r="A3" s="101" t="s">
        <v>119</v>
      </c>
      <c r="B3" s="101"/>
      <c r="C3" s="101"/>
      <c r="D3" s="101"/>
      <c r="E3" s="101"/>
      <c r="F3" s="101"/>
      <c r="G3" s="101"/>
      <c r="H3" s="101"/>
      <c r="I3" s="101"/>
      <c r="J3" s="101"/>
      <c r="K3" s="101"/>
      <c r="L3" s="101"/>
      <c r="M3" s="101"/>
      <c r="N3" s="101"/>
      <c r="O3" s="101"/>
      <c r="P3" s="101"/>
      <c r="Q3" s="101"/>
      <c r="R3" s="101"/>
      <c r="S3" s="101"/>
      <c r="T3" s="101"/>
      <c r="U3" s="101"/>
      <c r="V3" s="101"/>
      <c r="W3" s="101"/>
    </row>
    <row r="4" spans="1:23" x14ac:dyDescent="0.25">
      <c r="A4" s="9"/>
      <c r="B4" s="4" t="s">
        <v>88</v>
      </c>
      <c r="C4" s="10">
        <f>SUM(D4:G4)</f>
        <v>4132</v>
      </c>
      <c r="D4" s="10">
        <v>868</v>
      </c>
      <c r="E4" s="10">
        <v>1193</v>
      </c>
      <c r="F4" s="10">
        <v>1078</v>
      </c>
      <c r="G4" s="10">
        <v>993</v>
      </c>
      <c r="H4" s="10"/>
      <c r="I4" s="11"/>
      <c r="J4" s="11"/>
      <c r="K4" s="11"/>
      <c r="L4" s="11"/>
      <c r="M4" s="11"/>
      <c r="N4" s="10"/>
      <c r="O4" s="10"/>
      <c r="P4" s="10"/>
      <c r="Q4" s="10"/>
      <c r="R4" s="10"/>
      <c r="S4" s="10"/>
      <c r="T4" s="10"/>
      <c r="U4" s="10"/>
      <c r="V4" s="10"/>
    </row>
    <row r="5" spans="1:23" x14ac:dyDescent="0.25">
      <c r="A5" s="9"/>
      <c r="B5" s="5" t="s">
        <v>19</v>
      </c>
      <c r="C5" s="6">
        <f>SUM(D4:G4)</f>
        <v>4132</v>
      </c>
      <c r="D5" s="6">
        <f t="shared" ref="D5:E5" si="0">SUM(D4)</f>
        <v>868</v>
      </c>
      <c r="E5" s="6">
        <f t="shared" si="0"/>
        <v>1193</v>
      </c>
      <c r="F5" s="6">
        <f>SUM(F4)</f>
        <v>1078</v>
      </c>
      <c r="G5" s="6">
        <v>993</v>
      </c>
      <c r="H5" s="10"/>
      <c r="I5" s="11"/>
      <c r="J5" s="11"/>
      <c r="K5" s="11"/>
      <c r="L5" s="11"/>
      <c r="M5" s="11"/>
      <c r="N5" s="10"/>
      <c r="O5" s="10"/>
      <c r="P5" s="10"/>
      <c r="Q5" s="10"/>
      <c r="R5" s="10"/>
      <c r="S5" s="10"/>
      <c r="T5" s="10"/>
      <c r="U5" s="10"/>
      <c r="V5" s="10"/>
    </row>
    <row r="6" spans="1:23" x14ac:dyDescent="0.25">
      <c r="A6" s="101" t="s">
        <v>120</v>
      </c>
      <c r="B6" s="101"/>
      <c r="C6" s="101"/>
      <c r="D6" s="101"/>
      <c r="E6" s="101"/>
      <c r="F6" s="101"/>
      <c r="G6" s="101"/>
      <c r="H6" s="101"/>
      <c r="I6" s="101"/>
      <c r="J6" s="101"/>
      <c r="K6" s="101"/>
      <c r="L6" s="101"/>
      <c r="M6" s="101"/>
      <c r="N6" s="101"/>
      <c r="O6" s="101"/>
      <c r="P6" s="101"/>
      <c r="Q6" s="101"/>
      <c r="R6" s="101"/>
      <c r="S6" s="101"/>
      <c r="T6" s="101"/>
      <c r="U6" s="101"/>
      <c r="V6" s="101"/>
      <c r="W6" s="101"/>
    </row>
    <row r="7" spans="1:23" x14ac:dyDescent="0.25">
      <c r="A7" s="12"/>
      <c r="B7" s="13" t="s">
        <v>89</v>
      </c>
      <c r="C7" s="14">
        <v>305</v>
      </c>
      <c r="D7" s="14"/>
      <c r="E7" s="15"/>
      <c r="F7" s="14"/>
      <c r="G7" s="14"/>
      <c r="H7" s="14">
        <v>61</v>
      </c>
      <c r="I7" s="16">
        <v>61</v>
      </c>
      <c r="J7" s="16">
        <v>61</v>
      </c>
      <c r="K7" s="16">
        <v>61</v>
      </c>
      <c r="L7" s="16">
        <v>61</v>
      </c>
      <c r="M7" s="16">
        <v>0</v>
      </c>
      <c r="N7" s="14">
        <v>0</v>
      </c>
      <c r="O7" s="14">
        <v>0</v>
      </c>
      <c r="P7" s="14">
        <v>0</v>
      </c>
      <c r="Q7" s="14">
        <v>0</v>
      </c>
      <c r="R7" s="14">
        <v>0</v>
      </c>
      <c r="S7" s="14">
        <v>0</v>
      </c>
      <c r="T7" s="14">
        <v>0</v>
      </c>
      <c r="U7" s="14">
        <v>0</v>
      </c>
      <c r="V7" s="14">
        <v>0</v>
      </c>
      <c r="W7" s="14">
        <v>0</v>
      </c>
    </row>
    <row r="8" spans="1:23" x14ac:dyDescent="0.25">
      <c r="A8" s="9"/>
      <c r="B8" s="5" t="s">
        <v>19</v>
      </c>
      <c r="C8" s="6">
        <f>SUM(C7)</f>
        <v>305</v>
      </c>
      <c r="D8" s="6"/>
      <c r="E8" s="6"/>
      <c r="F8" s="6"/>
      <c r="G8" s="6"/>
      <c r="H8" s="6">
        <f>SUM(H7)</f>
        <v>61</v>
      </c>
      <c r="I8" s="17">
        <f>SUM(I7)</f>
        <v>61</v>
      </c>
      <c r="J8" s="17">
        <f t="shared" ref="J8:W8" si="1">SUM(I7)</f>
        <v>61</v>
      </c>
      <c r="K8" s="17">
        <f t="shared" si="1"/>
        <v>61</v>
      </c>
      <c r="L8" s="17">
        <f t="shared" si="1"/>
        <v>61</v>
      </c>
      <c r="M8" s="17">
        <v>0</v>
      </c>
      <c r="N8" s="6">
        <f t="shared" si="1"/>
        <v>0</v>
      </c>
      <c r="O8" s="6">
        <f t="shared" si="1"/>
        <v>0</v>
      </c>
      <c r="P8" s="6">
        <f t="shared" si="1"/>
        <v>0</v>
      </c>
      <c r="Q8" s="6">
        <f t="shared" si="1"/>
        <v>0</v>
      </c>
      <c r="R8" s="6">
        <f t="shared" si="1"/>
        <v>0</v>
      </c>
      <c r="S8" s="6">
        <f t="shared" si="1"/>
        <v>0</v>
      </c>
      <c r="T8" s="6">
        <f t="shared" si="1"/>
        <v>0</v>
      </c>
      <c r="U8" s="6">
        <f t="shared" si="1"/>
        <v>0</v>
      </c>
      <c r="V8" s="6">
        <f t="shared" si="1"/>
        <v>0</v>
      </c>
      <c r="W8" s="6">
        <f t="shared" si="1"/>
        <v>0</v>
      </c>
    </row>
    <row r="9" spans="1:23" x14ac:dyDescent="0.25">
      <c r="A9" s="101" t="s">
        <v>121</v>
      </c>
      <c r="B9" s="101"/>
      <c r="C9" s="101"/>
      <c r="D9" s="101"/>
      <c r="E9" s="101"/>
      <c r="F9" s="101"/>
      <c r="G9" s="101"/>
      <c r="H9" s="101"/>
      <c r="I9" s="101"/>
      <c r="J9" s="101"/>
      <c r="K9" s="101"/>
      <c r="L9" s="101"/>
      <c r="M9" s="101"/>
      <c r="N9" s="101"/>
      <c r="O9" s="101"/>
      <c r="P9" s="101"/>
      <c r="Q9" s="101"/>
      <c r="R9" s="101"/>
      <c r="S9" s="101"/>
      <c r="T9" s="101"/>
      <c r="U9" s="101"/>
      <c r="V9" s="101"/>
      <c r="W9" s="101"/>
    </row>
    <row r="10" spans="1:23" x14ac:dyDescent="0.25">
      <c r="A10" s="18"/>
      <c r="B10" s="19" t="s">
        <v>135</v>
      </c>
      <c r="C10" s="14">
        <v>9</v>
      </c>
      <c r="D10" s="14"/>
      <c r="E10" s="14"/>
      <c r="F10" s="14"/>
      <c r="G10" s="14"/>
      <c r="H10" s="14">
        <v>9</v>
      </c>
      <c r="I10" s="16"/>
      <c r="J10" s="16"/>
      <c r="K10" s="16"/>
      <c r="L10" s="16"/>
      <c r="M10" s="16"/>
      <c r="N10" s="14"/>
      <c r="O10" s="14"/>
      <c r="P10" s="14"/>
      <c r="Q10" s="14"/>
      <c r="R10" s="14"/>
      <c r="S10" s="14"/>
      <c r="T10" s="14"/>
      <c r="U10" s="14"/>
      <c r="V10" s="14"/>
      <c r="W10" s="19"/>
    </row>
    <row r="11" spans="1:23" x14ac:dyDescent="0.25">
      <c r="A11" s="18"/>
      <c r="B11" s="19" t="s">
        <v>258</v>
      </c>
      <c r="C11" s="14">
        <v>3</v>
      </c>
      <c r="D11" s="14"/>
      <c r="E11" s="14"/>
      <c r="F11" s="14"/>
      <c r="G11" s="14"/>
      <c r="H11" s="14">
        <v>3</v>
      </c>
      <c r="I11" s="16"/>
      <c r="J11" s="16"/>
      <c r="K11" s="16"/>
      <c r="L11" s="16"/>
      <c r="M11" s="16"/>
      <c r="N11" s="14"/>
      <c r="O11" s="14"/>
      <c r="P11" s="14"/>
      <c r="Q11" s="14"/>
      <c r="R11" s="14"/>
      <c r="S11" s="14"/>
      <c r="T11" s="14"/>
      <c r="U11" s="14"/>
      <c r="V11" s="14"/>
      <c r="W11" s="19"/>
    </row>
    <row r="12" spans="1:23" x14ac:dyDescent="0.25">
      <c r="A12" s="18"/>
      <c r="B12" s="19" t="s">
        <v>104</v>
      </c>
      <c r="C12" s="14">
        <v>15</v>
      </c>
      <c r="D12" s="14"/>
      <c r="E12" s="14"/>
      <c r="F12" s="14"/>
      <c r="G12" s="14"/>
      <c r="H12" s="14">
        <v>15</v>
      </c>
      <c r="I12" s="16"/>
      <c r="J12" s="16"/>
      <c r="K12" s="16"/>
      <c r="L12" s="16"/>
      <c r="M12" s="16"/>
      <c r="N12" s="14"/>
      <c r="O12" s="14"/>
      <c r="P12" s="14"/>
      <c r="Q12" s="14"/>
      <c r="R12" s="14"/>
      <c r="S12" s="14"/>
      <c r="T12" s="14"/>
      <c r="U12" s="14"/>
      <c r="V12" s="14"/>
      <c r="W12" s="19"/>
    </row>
    <row r="13" spans="1:23" x14ac:dyDescent="0.25">
      <c r="A13" s="18"/>
      <c r="B13" s="19" t="s">
        <v>103</v>
      </c>
      <c r="C13" s="14">
        <v>1</v>
      </c>
      <c r="D13" s="14"/>
      <c r="E13" s="14"/>
      <c r="F13" s="14"/>
      <c r="G13" s="14"/>
      <c r="H13" s="14">
        <v>1</v>
      </c>
      <c r="I13" s="16"/>
      <c r="J13" s="16"/>
      <c r="K13" s="16"/>
      <c r="L13" s="16"/>
      <c r="M13" s="16"/>
      <c r="N13" s="14"/>
      <c r="O13" s="14"/>
      <c r="P13" s="14"/>
      <c r="Q13" s="14"/>
      <c r="R13" s="14"/>
      <c r="S13" s="14"/>
      <c r="T13" s="14"/>
      <c r="U13" s="14"/>
      <c r="V13" s="14"/>
      <c r="W13" s="19"/>
    </row>
    <row r="14" spans="1:23" x14ac:dyDescent="0.25">
      <c r="A14" s="18"/>
      <c r="B14" s="19" t="s">
        <v>105</v>
      </c>
      <c r="C14" s="14">
        <v>18</v>
      </c>
      <c r="D14" s="14"/>
      <c r="E14" s="14"/>
      <c r="F14" s="14"/>
      <c r="G14" s="14"/>
      <c r="H14" s="14"/>
      <c r="I14" s="16">
        <v>18</v>
      </c>
      <c r="J14" s="16"/>
      <c r="K14" s="16"/>
      <c r="L14" s="16"/>
      <c r="M14" s="16"/>
      <c r="N14" s="14"/>
      <c r="O14" s="14"/>
      <c r="P14" s="14"/>
      <c r="Q14" s="14"/>
      <c r="R14" s="14"/>
      <c r="S14" s="14"/>
      <c r="T14" s="14"/>
      <c r="U14" s="14"/>
      <c r="V14" s="14"/>
      <c r="W14" s="19"/>
    </row>
    <row r="15" spans="1:23" x14ac:dyDescent="0.25">
      <c r="A15" s="18"/>
      <c r="B15" s="19" t="s">
        <v>106</v>
      </c>
      <c r="C15" s="14">
        <v>13</v>
      </c>
      <c r="D15" s="14"/>
      <c r="E15" s="14"/>
      <c r="F15" s="14"/>
      <c r="G15" s="14"/>
      <c r="H15" s="14"/>
      <c r="I15" s="16">
        <v>5</v>
      </c>
      <c r="J15" s="16">
        <v>8</v>
      </c>
      <c r="K15" s="16"/>
      <c r="L15" s="16"/>
      <c r="M15" s="16"/>
      <c r="N15" s="14"/>
      <c r="O15" s="14"/>
      <c r="P15" s="14"/>
      <c r="Q15" s="14"/>
      <c r="R15" s="14"/>
      <c r="S15" s="14"/>
      <c r="T15" s="14"/>
      <c r="U15" s="14"/>
      <c r="V15" s="14"/>
      <c r="W15" s="19"/>
    </row>
    <row r="16" spans="1:23" x14ac:dyDescent="0.25">
      <c r="A16" s="18"/>
      <c r="B16" s="19" t="s">
        <v>107</v>
      </c>
      <c r="C16" s="14">
        <v>115</v>
      </c>
      <c r="D16" s="14"/>
      <c r="E16" s="14"/>
      <c r="F16" s="14"/>
      <c r="G16" s="14"/>
      <c r="H16" s="14">
        <v>20</v>
      </c>
      <c r="I16" s="16">
        <v>50</v>
      </c>
      <c r="J16" s="16">
        <v>45</v>
      </c>
      <c r="K16" s="16"/>
      <c r="L16" s="16"/>
      <c r="M16" s="16"/>
      <c r="N16" s="14"/>
      <c r="O16" s="14"/>
      <c r="P16" s="14"/>
      <c r="Q16" s="14"/>
      <c r="R16" s="14"/>
      <c r="S16" s="14"/>
      <c r="T16" s="14"/>
      <c r="U16" s="14"/>
      <c r="V16" s="14"/>
      <c r="W16" s="19"/>
    </row>
    <row r="17" spans="1:23" x14ac:dyDescent="0.25">
      <c r="A17" s="18"/>
      <c r="B17" s="19" t="s">
        <v>108</v>
      </c>
      <c r="C17" s="14">
        <v>69</v>
      </c>
      <c r="D17" s="14"/>
      <c r="E17" s="14"/>
      <c r="F17" s="14"/>
      <c r="G17" s="14"/>
      <c r="H17" s="14">
        <v>20</v>
      </c>
      <c r="I17" s="16">
        <v>30</v>
      </c>
      <c r="J17" s="16">
        <v>19</v>
      </c>
      <c r="K17" s="16"/>
      <c r="L17" s="16"/>
      <c r="M17" s="16"/>
      <c r="N17" s="14"/>
      <c r="O17" s="14"/>
      <c r="P17" s="14"/>
      <c r="Q17" s="14"/>
      <c r="R17" s="14"/>
      <c r="S17" s="14"/>
      <c r="T17" s="14"/>
      <c r="U17" s="14"/>
      <c r="V17" s="14"/>
      <c r="W17" s="19"/>
    </row>
    <row r="18" spans="1:23" x14ac:dyDescent="0.25">
      <c r="A18" s="18"/>
      <c r="B18" s="19" t="s">
        <v>109</v>
      </c>
      <c r="C18" s="14">
        <v>24</v>
      </c>
      <c r="D18" s="14"/>
      <c r="E18" s="14"/>
      <c r="F18" s="14"/>
      <c r="G18" s="14"/>
      <c r="H18" s="14"/>
      <c r="I18" s="16">
        <v>6</v>
      </c>
      <c r="J18" s="16">
        <v>18</v>
      </c>
      <c r="K18" s="16"/>
      <c r="L18" s="16"/>
      <c r="M18" s="16"/>
      <c r="N18" s="14"/>
      <c r="O18" s="14"/>
      <c r="P18" s="14"/>
      <c r="Q18" s="14"/>
      <c r="R18" s="14"/>
      <c r="S18" s="14"/>
      <c r="T18" s="14"/>
      <c r="U18" s="14"/>
      <c r="V18" s="14"/>
      <c r="W18" s="19"/>
    </row>
    <row r="19" spans="1:23" x14ac:dyDescent="0.25">
      <c r="A19" s="20"/>
      <c r="B19" s="19" t="s">
        <v>110</v>
      </c>
      <c r="C19" s="14">
        <v>30</v>
      </c>
      <c r="D19" s="14"/>
      <c r="E19" s="14"/>
      <c r="F19" s="21"/>
      <c r="G19" s="21"/>
      <c r="H19" s="21"/>
      <c r="I19" s="22"/>
      <c r="J19" s="22"/>
      <c r="K19" s="22"/>
      <c r="L19" s="16"/>
      <c r="M19" s="16">
        <v>30</v>
      </c>
      <c r="N19" s="21"/>
      <c r="O19" s="21"/>
      <c r="P19" s="21"/>
      <c r="Q19" s="21"/>
      <c r="R19" s="21"/>
      <c r="S19" s="21"/>
      <c r="T19" s="21"/>
      <c r="U19" s="21"/>
      <c r="V19" s="21"/>
      <c r="W19" s="21"/>
    </row>
    <row r="20" spans="1:23" x14ac:dyDescent="0.25">
      <c r="A20" s="18"/>
      <c r="B20" s="19" t="s">
        <v>111</v>
      </c>
      <c r="C20" s="14">
        <v>12</v>
      </c>
      <c r="D20" s="14"/>
      <c r="E20" s="14"/>
      <c r="F20" s="14"/>
      <c r="G20" s="14"/>
      <c r="H20" s="14"/>
      <c r="I20" s="16">
        <v>12</v>
      </c>
      <c r="J20" s="16"/>
      <c r="K20" s="16"/>
      <c r="L20" s="16"/>
      <c r="M20" s="16"/>
      <c r="N20" s="14"/>
      <c r="O20" s="14"/>
      <c r="P20" s="14"/>
      <c r="Q20" s="14"/>
      <c r="R20" s="14"/>
      <c r="S20" s="14"/>
      <c r="T20" s="14"/>
      <c r="U20" s="14"/>
      <c r="V20" s="14"/>
      <c r="W20" s="19"/>
    </row>
    <row r="21" spans="1:23" x14ac:dyDescent="0.25">
      <c r="A21" s="18"/>
      <c r="B21" s="19" t="s">
        <v>112</v>
      </c>
      <c r="C21" s="14">
        <v>1</v>
      </c>
      <c r="D21" s="14"/>
      <c r="E21" s="14"/>
      <c r="F21" s="14"/>
      <c r="G21" s="14"/>
      <c r="H21" s="14">
        <v>1</v>
      </c>
      <c r="I21" s="16"/>
      <c r="J21" s="16"/>
      <c r="K21" s="16"/>
      <c r="L21" s="16"/>
      <c r="M21" s="16"/>
      <c r="N21" s="14"/>
      <c r="O21" s="14"/>
      <c r="P21" s="14"/>
      <c r="Q21" s="14"/>
      <c r="R21" s="14"/>
      <c r="S21" s="14"/>
      <c r="T21" s="14"/>
      <c r="U21" s="14"/>
      <c r="V21" s="14"/>
      <c r="W21" s="19"/>
    </row>
    <row r="22" spans="1:23" x14ac:dyDescent="0.25">
      <c r="A22" s="18"/>
      <c r="B22" s="19" t="s">
        <v>113</v>
      </c>
      <c r="C22" s="14">
        <v>26</v>
      </c>
      <c r="D22" s="14"/>
      <c r="E22" s="14"/>
      <c r="F22" s="14"/>
      <c r="G22" s="14"/>
      <c r="H22" s="14"/>
      <c r="I22" s="16">
        <v>26</v>
      </c>
      <c r="J22" s="16"/>
      <c r="K22" s="16"/>
      <c r="L22" s="16"/>
      <c r="M22" s="16"/>
      <c r="N22" s="14"/>
      <c r="O22" s="14"/>
      <c r="P22" s="14"/>
      <c r="Q22" s="14"/>
      <c r="R22" s="14"/>
      <c r="S22" s="14"/>
      <c r="T22" s="14"/>
      <c r="U22" s="14"/>
      <c r="V22" s="14"/>
      <c r="W22" s="19"/>
    </row>
    <row r="23" spans="1:23" x14ac:dyDescent="0.25">
      <c r="A23" s="3"/>
      <c r="B23" s="5" t="s">
        <v>19</v>
      </c>
      <c r="C23" s="6">
        <f>SUM(C10:C22)</f>
        <v>336</v>
      </c>
      <c r="D23" s="6"/>
      <c r="E23" s="6"/>
      <c r="F23" s="6"/>
      <c r="G23" s="6"/>
      <c r="H23" s="6">
        <f t="shared" ref="H23:W23" si="2">SUM(H10:H22)</f>
        <v>69</v>
      </c>
      <c r="I23" s="17">
        <f t="shared" si="2"/>
        <v>147</v>
      </c>
      <c r="J23" s="17">
        <f t="shared" si="2"/>
        <v>90</v>
      </c>
      <c r="K23" s="17">
        <f t="shared" si="2"/>
        <v>0</v>
      </c>
      <c r="L23" s="17">
        <f t="shared" si="2"/>
        <v>0</v>
      </c>
      <c r="M23" s="17">
        <f t="shared" si="2"/>
        <v>30</v>
      </c>
      <c r="N23" s="6">
        <f t="shared" si="2"/>
        <v>0</v>
      </c>
      <c r="O23" s="6">
        <f t="shared" si="2"/>
        <v>0</v>
      </c>
      <c r="P23" s="6">
        <f t="shared" si="2"/>
        <v>0</v>
      </c>
      <c r="Q23" s="6">
        <f t="shared" si="2"/>
        <v>0</v>
      </c>
      <c r="R23" s="6">
        <f t="shared" si="2"/>
        <v>0</v>
      </c>
      <c r="S23" s="6">
        <f t="shared" si="2"/>
        <v>0</v>
      </c>
      <c r="T23" s="6">
        <f t="shared" si="2"/>
        <v>0</v>
      </c>
      <c r="U23" s="6">
        <f t="shared" si="2"/>
        <v>0</v>
      </c>
      <c r="V23" s="6">
        <f t="shared" si="2"/>
        <v>0</v>
      </c>
      <c r="W23" s="6">
        <f t="shared" si="2"/>
        <v>0</v>
      </c>
    </row>
    <row r="24" spans="1:23" x14ac:dyDescent="0.25">
      <c r="A24" s="101" t="s">
        <v>122</v>
      </c>
      <c r="B24" s="101"/>
      <c r="C24" s="101"/>
      <c r="D24" s="101"/>
      <c r="E24" s="101"/>
      <c r="F24" s="101"/>
      <c r="G24" s="101"/>
      <c r="H24" s="101"/>
      <c r="I24" s="101"/>
      <c r="J24" s="101"/>
      <c r="K24" s="101"/>
      <c r="L24" s="101"/>
      <c r="M24" s="101"/>
      <c r="N24" s="101"/>
      <c r="O24" s="101"/>
      <c r="P24" s="101"/>
      <c r="Q24" s="101"/>
      <c r="R24" s="101"/>
      <c r="S24" s="101"/>
      <c r="T24" s="101"/>
      <c r="U24" s="101"/>
      <c r="V24" s="101"/>
      <c r="W24" s="101"/>
    </row>
    <row r="25" spans="1:23" x14ac:dyDescent="0.25">
      <c r="A25" s="18" t="s">
        <v>22</v>
      </c>
      <c r="B25" s="19" t="s">
        <v>90</v>
      </c>
      <c r="C25" s="14">
        <v>20</v>
      </c>
      <c r="D25" s="14"/>
      <c r="E25" s="14"/>
      <c r="F25" s="14"/>
      <c r="G25" s="14"/>
      <c r="H25" s="14"/>
      <c r="I25" s="16">
        <v>20</v>
      </c>
      <c r="J25" s="16"/>
      <c r="K25" s="16"/>
      <c r="L25" s="16"/>
      <c r="M25" s="16"/>
      <c r="N25" s="14"/>
      <c r="O25" s="14"/>
      <c r="P25" s="14"/>
      <c r="Q25" s="14"/>
      <c r="R25" s="14"/>
      <c r="S25" s="14"/>
      <c r="T25" s="14"/>
      <c r="U25" s="14"/>
      <c r="V25" s="14"/>
      <c r="W25" s="19"/>
    </row>
    <row r="26" spans="1:23" x14ac:dyDescent="0.25">
      <c r="A26" s="18" t="s">
        <v>25</v>
      </c>
      <c r="B26" s="19" t="s">
        <v>26</v>
      </c>
      <c r="C26" s="14">
        <v>302</v>
      </c>
      <c r="D26" s="14"/>
      <c r="E26" s="14"/>
      <c r="F26" s="14"/>
      <c r="G26" s="14"/>
      <c r="H26" s="14"/>
      <c r="I26" s="16">
        <v>20</v>
      </c>
      <c r="J26" s="16">
        <v>40</v>
      </c>
      <c r="K26" s="16">
        <v>50</v>
      </c>
      <c r="L26" s="16">
        <v>50</v>
      </c>
      <c r="M26" s="16">
        <v>50</v>
      </c>
      <c r="N26" s="14">
        <v>50</v>
      </c>
      <c r="O26" s="14">
        <v>42</v>
      </c>
      <c r="P26" s="14"/>
      <c r="Q26" s="14"/>
      <c r="R26" s="14"/>
      <c r="S26" s="14"/>
      <c r="T26" s="14"/>
      <c r="U26" s="14"/>
      <c r="V26" s="14"/>
      <c r="W26" s="19"/>
    </row>
    <row r="27" spans="1:23" x14ac:dyDescent="0.25">
      <c r="A27" s="18" t="s">
        <v>24</v>
      </c>
      <c r="B27" s="19" t="s">
        <v>86</v>
      </c>
      <c r="C27" s="14">
        <v>83</v>
      </c>
      <c r="D27" s="14"/>
      <c r="E27" s="14"/>
      <c r="F27" s="14"/>
      <c r="G27" s="14"/>
      <c r="H27" s="14">
        <v>30</v>
      </c>
      <c r="I27" s="16">
        <v>30</v>
      </c>
      <c r="J27" s="16">
        <v>4</v>
      </c>
      <c r="K27" s="16"/>
      <c r="L27" s="16"/>
      <c r="M27" s="16">
        <v>19</v>
      </c>
      <c r="N27" s="14"/>
      <c r="O27" s="14"/>
      <c r="P27" s="14"/>
      <c r="Q27" s="14"/>
      <c r="R27" s="14"/>
      <c r="S27" s="14"/>
      <c r="T27" s="14"/>
      <c r="U27" s="14"/>
      <c r="V27" s="14"/>
      <c r="W27" s="19"/>
    </row>
    <row r="28" spans="1:23" x14ac:dyDescent="0.25">
      <c r="A28" s="18" t="s">
        <v>32</v>
      </c>
      <c r="B28" s="19" t="s">
        <v>33</v>
      </c>
      <c r="C28" s="14">
        <v>80</v>
      </c>
      <c r="D28" s="14"/>
      <c r="E28" s="14"/>
      <c r="F28" s="14"/>
      <c r="G28" s="14"/>
      <c r="H28" s="14"/>
      <c r="I28" s="16"/>
      <c r="J28" s="16"/>
      <c r="K28" s="16">
        <v>20</v>
      </c>
      <c r="L28" s="16">
        <v>50</v>
      </c>
      <c r="M28" s="16">
        <v>10</v>
      </c>
      <c r="N28" s="14"/>
      <c r="O28" s="14"/>
      <c r="P28" s="14"/>
      <c r="Q28" s="14"/>
      <c r="R28" s="14"/>
      <c r="S28" s="14"/>
      <c r="T28" s="14"/>
      <c r="U28" s="14"/>
      <c r="V28" s="14"/>
      <c r="W28" s="19"/>
    </row>
    <row r="29" spans="1:23" x14ac:dyDescent="0.25">
      <c r="A29" s="18" t="s">
        <v>23</v>
      </c>
      <c r="B29" s="19" t="s">
        <v>91</v>
      </c>
      <c r="C29" s="14">
        <v>17</v>
      </c>
      <c r="D29" s="14"/>
      <c r="E29" s="14"/>
      <c r="F29" s="14"/>
      <c r="G29" s="14"/>
      <c r="H29" s="14">
        <v>17</v>
      </c>
      <c r="I29" s="16"/>
      <c r="J29" s="16"/>
      <c r="K29" s="16"/>
      <c r="L29" s="16"/>
      <c r="M29" s="16"/>
      <c r="N29" s="14"/>
      <c r="O29" s="14"/>
      <c r="P29" s="14"/>
      <c r="Q29" s="14"/>
      <c r="R29" s="14"/>
      <c r="S29" s="14"/>
      <c r="T29" s="14"/>
      <c r="U29" s="14"/>
      <c r="V29" s="14"/>
      <c r="W29" s="19"/>
    </row>
    <row r="30" spans="1:23" x14ac:dyDescent="0.25">
      <c r="A30" s="3"/>
      <c r="B30" s="5" t="s">
        <v>19</v>
      </c>
      <c r="C30" s="6">
        <f>SUM(C25:C29)</f>
        <v>502</v>
      </c>
      <c r="D30" s="6"/>
      <c r="E30" s="6"/>
      <c r="F30" s="6"/>
      <c r="G30" s="6"/>
      <c r="H30" s="6">
        <f t="shared" ref="H30:W30" si="3">SUM(H25:H29)</f>
        <v>47</v>
      </c>
      <c r="I30" s="17">
        <f t="shared" si="3"/>
        <v>70</v>
      </c>
      <c r="J30" s="17">
        <f t="shared" si="3"/>
        <v>44</v>
      </c>
      <c r="K30" s="17">
        <f t="shared" si="3"/>
        <v>70</v>
      </c>
      <c r="L30" s="17">
        <f t="shared" si="3"/>
        <v>100</v>
      </c>
      <c r="M30" s="17">
        <f t="shared" si="3"/>
        <v>79</v>
      </c>
      <c r="N30" s="6">
        <f t="shared" si="3"/>
        <v>50</v>
      </c>
      <c r="O30" s="6">
        <f t="shared" si="3"/>
        <v>42</v>
      </c>
      <c r="P30" s="6">
        <f t="shared" si="3"/>
        <v>0</v>
      </c>
      <c r="Q30" s="6">
        <f t="shared" si="3"/>
        <v>0</v>
      </c>
      <c r="R30" s="6">
        <f t="shared" si="3"/>
        <v>0</v>
      </c>
      <c r="S30" s="6">
        <f t="shared" si="3"/>
        <v>0</v>
      </c>
      <c r="T30" s="6">
        <f t="shared" si="3"/>
        <v>0</v>
      </c>
      <c r="U30" s="6">
        <f t="shared" si="3"/>
        <v>0</v>
      </c>
      <c r="V30" s="6">
        <f t="shared" si="3"/>
        <v>0</v>
      </c>
      <c r="W30" s="6">
        <f t="shared" si="3"/>
        <v>0</v>
      </c>
    </row>
    <row r="31" spans="1:23" x14ac:dyDescent="0.25">
      <c r="A31" s="101" t="s">
        <v>123</v>
      </c>
      <c r="B31" s="101"/>
      <c r="C31" s="101"/>
      <c r="D31" s="101"/>
      <c r="E31" s="101"/>
      <c r="F31" s="101"/>
      <c r="G31" s="101"/>
      <c r="H31" s="101"/>
      <c r="I31" s="101"/>
      <c r="J31" s="101"/>
      <c r="K31" s="101"/>
      <c r="L31" s="101"/>
      <c r="M31" s="101"/>
      <c r="N31" s="101"/>
      <c r="O31" s="101"/>
      <c r="P31" s="101"/>
      <c r="Q31" s="101"/>
      <c r="R31" s="101"/>
      <c r="S31" s="101"/>
      <c r="T31" s="101"/>
      <c r="U31" s="101"/>
      <c r="V31" s="101"/>
      <c r="W31" s="101"/>
    </row>
    <row r="32" spans="1:23" x14ac:dyDescent="0.25">
      <c r="A32" s="23" t="s">
        <v>30</v>
      </c>
      <c r="B32" s="24" t="s">
        <v>85</v>
      </c>
      <c r="C32" s="25">
        <v>1408</v>
      </c>
      <c r="D32" s="25"/>
      <c r="E32" s="25"/>
      <c r="F32" s="25"/>
      <c r="G32" s="25"/>
      <c r="H32" s="25">
        <v>95</v>
      </c>
      <c r="I32" s="26">
        <v>95</v>
      </c>
      <c r="J32" s="26">
        <v>115</v>
      </c>
      <c r="K32" s="26">
        <v>115</v>
      </c>
      <c r="L32" s="26">
        <v>115</v>
      </c>
      <c r="M32" s="26">
        <v>115</v>
      </c>
      <c r="N32" s="25">
        <v>115</v>
      </c>
      <c r="O32" s="25">
        <v>115</v>
      </c>
      <c r="P32" s="25">
        <v>115</v>
      </c>
      <c r="Q32" s="25">
        <v>115</v>
      </c>
      <c r="R32" s="25">
        <v>115</v>
      </c>
      <c r="S32" s="25">
        <v>90</v>
      </c>
      <c r="T32" s="25">
        <v>53</v>
      </c>
      <c r="U32" s="25">
        <v>40</v>
      </c>
      <c r="V32" s="25"/>
      <c r="W32" s="25"/>
    </row>
    <row r="33" spans="1:23" x14ac:dyDescent="0.25">
      <c r="A33" s="9" t="s">
        <v>29</v>
      </c>
      <c r="B33" s="27" t="s">
        <v>93</v>
      </c>
      <c r="C33" s="10">
        <v>1129</v>
      </c>
      <c r="D33" s="10"/>
      <c r="E33" s="10"/>
      <c r="F33" s="10"/>
      <c r="G33" s="25"/>
      <c r="H33" s="25">
        <v>100</v>
      </c>
      <c r="I33" s="26">
        <v>120</v>
      </c>
      <c r="J33" s="26">
        <v>120</v>
      </c>
      <c r="K33" s="26">
        <v>120</v>
      </c>
      <c r="L33" s="26">
        <v>120</v>
      </c>
      <c r="M33" s="26">
        <v>120</v>
      </c>
      <c r="N33" s="25">
        <v>120</v>
      </c>
      <c r="O33" s="25">
        <v>100</v>
      </c>
      <c r="P33" s="25">
        <v>100</v>
      </c>
      <c r="Q33" s="25">
        <v>75</v>
      </c>
      <c r="R33" s="10">
        <v>34</v>
      </c>
      <c r="S33" s="10"/>
      <c r="T33" s="10"/>
      <c r="U33" s="10"/>
      <c r="V33" s="10"/>
    </row>
    <row r="34" spans="1:23" x14ac:dyDescent="0.25">
      <c r="A34" s="9" t="s">
        <v>27</v>
      </c>
      <c r="B34" s="4" t="s">
        <v>28</v>
      </c>
      <c r="C34" s="10">
        <v>2076</v>
      </c>
      <c r="D34" s="10"/>
      <c r="E34" s="10"/>
      <c r="F34" s="10"/>
      <c r="G34" s="10"/>
      <c r="H34" s="10">
        <v>350</v>
      </c>
      <c r="I34" s="11">
        <v>350</v>
      </c>
      <c r="J34" s="11">
        <v>300</v>
      </c>
      <c r="K34" s="11">
        <v>300</v>
      </c>
      <c r="L34" s="11">
        <v>250</v>
      </c>
      <c r="M34" s="11">
        <v>225</v>
      </c>
      <c r="N34" s="10">
        <v>175</v>
      </c>
      <c r="O34" s="10">
        <v>126</v>
      </c>
      <c r="P34" s="10"/>
      <c r="Q34" s="10"/>
      <c r="R34" s="10"/>
      <c r="S34" s="10"/>
      <c r="T34" s="10"/>
      <c r="U34" s="10"/>
      <c r="V34" s="10"/>
    </row>
    <row r="35" spans="1:23" x14ac:dyDescent="0.25">
      <c r="A35" s="3"/>
      <c r="B35" s="5" t="s">
        <v>31</v>
      </c>
      <c r="C35" s="6">
        <f>SUM(C32:C34)</f>
        <v>4613</v>
      </c>
      <c r="D35" s="6"/>
      <c r="E35" s="6"/>
      <c r="F35" s="6"/>
      <c r="G35" s="6"/>
      <c r="H35" s="6">
        <f t="shared" ref="H35:W35" si="4">SUM(H32:H34)</f>
        <v>545</v>
      </c>
      <c r="I35" s="17">
        <f t="shared" si="4"/>
        <v>565</v>
      </c>
      <c r="J35" s="17">
        <f t="shared" si="4"/>
        <v>535</v>
      </c>
      <c r="K35" s="17">
        <f t="shared" si="4"/>
        <v>535</v>
      </c>
      <c r="L35" s="17">
        <f t="shared" si="4"/>
        <v>485</v>
      </c>
      <c r="M35" s="17">
        <f t="shared" si="4"/>
        <v>460</v>
      </c>
      <c r="N35" s="6">
        <f t="shared" si="4"/>
        <v>410</v>
      </c>
      <c r="O35" s="6">
        <f t="shared" si="4"/>
        <v>341</v>
      </c>
      <c r="P35" s="6">
        <f t="shared" si="4"/>
        <v>215</v>
      </c>
      <c r="Q35" s="6">
        <f t="shared" si="4"/>
        <v>190</v>
      </c>
      <c r="R35" s="6">
        <f t="shared" si="4"/>
        <v>149</v>
      </c>
      <c r="S35" s="6">
        <f t="shared" si="4"/>
        <v>90</v>
      </c>
      <c r="T35" s="6">
        <f t="shared" si="4"/>
        <v>53</v>
      </c>
      <c r="U35" s="6">
        <f t="shared" si="4"/>
        <v>40</v>
      </c>
      <c r="V35" s="6">
        <f t="shared" si="4"/>
        <v>0</v>
      </c>
      <c r="W35" s="6">
        <f t="shared" si="4"/>
        <v>0</v>
      </c>
    </row>
    <row r="36" spans="1:23" x14ac:dyDescent="0.25">
      <c r="A36" s="101" t="s">
        <v>124</v>
      </c>
      <c r="B36" s="101"/>
      <c r="C36" s="101"/>
      <c r="D36" s="101"/>
      <c r="E36" s="101"/>
      <c r="F36" s="101"/>
      <c r="G36" s="101"/>
      <c r="H36" s="101"/>
      <c r="I36" s="101"/>
      <c r="J36" s="101"/>
      <c r="K36" s="101"/>
      <c r="L36" s="101"/>
      <c r="M36" s="101"/>
      <c r="N36" s="101"/>
      <c r="O36" s="101"/>
      <c r="P36" s="101"/>
      <c r="Q36" s="101"/>
      <c r="R36" s="101"/>
      <c r="S36" s="101"/>
      <c r="T36" s="101"/>
      <c r="U36" s="101"/>
      <c r="V36" s="101"/>
      <c r="W36" s="101"/>
    </row>
    <row r="37" spans="1:23" x14ac:dyDescent="0.25">
      <c r="A37" s="13"/>
      <c r="B37" s="13" t="s">
        <v>92</v>
      </c>
      <c r="C37" s="28">
        <v>0</v>
      </c>
      <c r="D37" s="13"/>
      <c r="E37" s="13"/>
      <c r="F37" s="13"/>
      <c r="G37" s="13"/>
      <c r="H37" s="13"/>
      <c r="I37" s="29"/>
      <c r="J37" s="29"/>
      <c r="K37" s="29"/>
      <c r="L37" s="29"/>
      <c r="M37" s="29"/>
      <c r="N37" s="13"/>
      <c r="O37" s="13"/>
      <c r="P37" s="13"/>
      <c r="Q37" s="13"/>
      <c r="R37" s="13"/>
      <c r="S37" s="13"/>
      <c r="T37" s="13"/>
      <c r="U37" s="13"/>
      <c r="V37" s="13"/>
      <c r="W37" s="13"/>
    </row>
    <row r="38" spans="1:23" x14ac:dyDescent="0.25">
      <c r="A38" s="21"/>
      <c r="B38" s="6"/>
      <c r="C38" s="7">
        <v>0</v>
      </c>
      <c r="D38" s="21"/>
      <c r="E38" s="21"/>
      <c r="F38" s="21"/>
      <c r="G38" s="21"/>
      <c r="H38" s="21"/>
      <c r="I38" s="22"/>
      <c r="J38" s="22"/>
      <c r="K38" s="22"/>
      <c r="L38" s="22"/>
      <c r="M38" s="22"/>
      <c r="N38" s="21"/>
      <c r="O38" s="21"/>
      <c r="P38" s="21"/>
      <c r="Q38" s="21"/>
      <c r="R38" s="21"/>
      <c r="S38" s="21"/>
      <c r="T38" s="21"/>
      <c r="U38" s="21"/>
      <c r="V38" s="19"/>
      <c r="W38" s="19"/>
    </row>
    <row r="39" spans="1:23" x14ac:dyDescent="0.25">
      <c r="A39" s="101" t="s">
        <v>125</v>
      </c>
      <c r="B39" s="101"/>
      <c r="C39" s="101"/>
      <c r="D39" s="101"/>
      <c r="E39" s="101"/>
      <c r="F39" s="101"/>
      <c r="G39" s="101"/>
      <c r="H39" s="101"/>
      <c r="I39" s="101"/>
      <c r="J39" s="101"/>
      <c r="K39" s="101"/>
      <c r="L39" s="101"/>
      <c r="M39" s="101"/>
      <c r="N39" s="101"/>
      <c r="O39" s="101"/>
      <c r="P39" s="101"/>
      <c r="Q39" s="101"/>
      <c r="R39" s="101"/>
      <c r="S39" s="101"/>
      <c r="T39" s="101"/>
      <c r="U39" s="101"/>
      <c r="V39" s="101"/>
      <c r="W39" s="101"/>
    </row>
    <row r="40" spans="1:23" x14ac:dyDescent="0.25">
      <c r="A40" s="13"/>
      <c r="B40" s="13" t="s">
        <v>97</v>
      </c>
      <c r="C40" s="28">
        <v>-11</v>
      </c>
      <c r="D40" s="28"/>
      <c r="E40" s="28"/>
      <c r="F40" s="28"/>
      <c r="G40" s="28"/>
      <c r="H40" s="28"/>
      <c r="I40" s="30"/>
      <c r="J40" s="30">
        <v>1</v>
      </c>
      <c r="K40" s="30">
        <v>-12</v>
      </c>
      <c r="L40" s="30"/>
      <c r="M40" s="30"/>
      <c r="N40" s="28"/>
      <c r="O40" s="28"/>
      <c r="P40" s="28"/>
      <c r="Q40" s="28"/>
      <c r="R40" s="28"/>
      <c r="S40" s="28"/>
      <c r="T40" s="28"/>
      <c r="U40" s="28"/>
      <c r="V40" s="28"/>
      <c r="W40" s="28"/>
    </row>
    <row r="41" spans="1:23" x14ac:dyDescent="0.25">
      <c r="A41" s="13"/>
      <c r="B41" s="13" t="s">
        <v>98</v>
      </c>
      <c r="C41" s="28">
        <v>82</v>
      </c>
      <c r="D41" s="28"/>
      <c r="E41" s="28"/>
      <c r="F41" s="28"/>
      <c r="G41" s="28"/>
      <c r="H41" s="28"/>
      <c r="I41" s="30">
        <v>11</v>
      </c>
      <c r="J41" s="30">
        <v>37</v>
      </c>
      <c r="K41" s="30">
        <v>34</v>
      </c>
      <c r="L41" s="30"/>
      <c r="M41" s="30"/>
      <c r="N41" s="28"/>
      <c r="O41" s="28"/>
      <c r="P41" s="28"/>
      <c r="Q41" s="28"/>
      <c r="R41" s="28"/>
      <c r="S41" s="28"/>
      <c r="T41" s="28"/>
      <c r="U41" s="28"/>
      <c r="V41" s="28"/>
      <c r="W41" s="28"/>
    </row>
    <row r="42" spans="1:23" x14ac:dyDescent="0.25">
      <c r="A42" s="21"/>
      <c r="B42" s="6"/>
      <c r="C42" s="7">
        <f>SUM(C40:C41)</f>
        <v>71</v>
      </c>
      <c r="D42" s="31"/>
      <c r="E42" s="31"/>
      <c r="F42" s="31"/>
      <c r="G42" s="31"/>
      <c r="H42" s="31">
        <f t="shared" ref="H42:J42" si="5">SUM(H40:H41)</f>
        <v>0</v>
      </c>
      <c r="I42" s="32">
        <f t="shared" si="5"/>
        <v>11</v>
      </c>
      <c r="J42" s="32">
        <f t="shared" si="5"/>
        <v>38</v>
      </c>
      <c r="K42" s="32">
        <f>SUM(K40:K41)</f>
        <v>22</v>
      </c>
      <c r="L42" s="32">
        <v>0</v>
      </c>
      <c r="M42" s="32">
        <v>0</v>
      </c>
      <c r="N42" s="31">
        <v>0</v>
      </c>
      <c r="O42" s="31">
        <v>0</v>
      </c>
      <c r="P42" s="31">
        <v>0</v>
      </c>
      <c r="Q42" s="31">
        <v>0</v>
      </c>
      <c r="R42" s="31">
        <v>0</v>
      </c>
      <c r="S42" s="31">
        <v>0</v>
      </c>
      <c r="T42" s="31">
        <v>0</v>
      </c>
      <c r="U42" s="31">
        <v>0</v>
      </c>
      <c r="V42" s="28">
        <v>0</v>
      </c>
      <c r="W42" s="28">
        <v>0</v>
      </c>
    </row>
    <row r="43" spans="1:23" x14ac:dyDescent="0.25">
      <c r="A43" s="101" t="s">
        <v>126</v>
      </c>
      <c r="B43" s="101"/>
      <c r="C43" s="101"/>
      <c r="D43" s="101"/>
      <c r="E43" s="101"/>
      <c r="F43" s="101"/>
      <c r="G43" s="101"/>
      <c r="H43" s="101"/>
      <c r="I43" s="101"/>
      <c r="J43" s="101"/>
      <c r="K43" s="101"/>
      <c r="L43" s="101"/>
      <c r="M43" s="101"/>
      <c r="N43" s="101"/>
      <c r="O43" s="101"/>
      <c r="P43" s="101"/>
      <c r="Q43" s="101"/>
      <c r="R43" s="101"/>
      <c r="S43" s="101"/>
      <c r="T43" s="101"/>
      <c r="U43" s="101"/>
      <c r="V43" s="101"/>
      <c r="W43" s="101"/>
    </row>
    <row r="44" spans="1:23" x14ac:dyDescent="0.25">
      <c r="A44" s="18" t="s">
        <v>38</v>
      </c>
      <c r="B44" s="13" t="s">
        <v>39</v>
      </c>
      <c r="C44" s="14">
        <v>900</v>
      </c>
      <c r="D44" s="14"/>
      <c r="E44" s="14"/>
      <c r="F44" s="14"/>
      <c r="G44" s="14"/>
      <c r="H44" s="14"/>
      <c r="I44" s="16"/>
      <c r="J44" s="16"/>
      <c r="K44" s="16"/>
      <c r="L44" s="16">
        <v>40</v>
      </c>
      <c r="M44" s="16">
        <v>50</v>
      </c>
      <c r="N44" s="14">
        <v>100</v>
      </c>
      <c r="O44" s="14">
        <v>110</v>
      </c>
      <c r="P44" s="14">
        <v>110</v>
      </c>
      <c r="Q44" s="14">
        <v>110</v>
      </c>
      <c r="R44" s="14">
        <v>110</v>
      </c>
      <c r="S44" s="14">
        <v>110</v>
      </c>
      <c r="T44" s="14">
        <v>110</v>
      </c>
      <c r="U44" s="14">
        <v>50</v>
      </c>
      <c r="V44" s="14"/>
      <c r="W44" s="21"/>
    </row>
    <row r="45" spans="1:23" x14ac:dyDescent="0.25">
      <c r="A45" s="18" t="s">
        <v>40</v>
      </c>
      <c r="B45" s="13" t="s">
        <v>41</v>
      </c>
      <c r="C45" s="14">
        <v>30</v>
      </c>
      <c r="D45" s="14"/>
      <c r="E45" s="14"/>
      <c r="F45" s="14"/>
      <c r="G45" s="14"/>
      <c r="H45" s="14"/>
      <c r="I45" s="16"/>
      <c r="J45" s="16"/>
      <c r="K45" s="16"/>
      <c r="L45" s="16"/>
      <c r="M45" s="16"/>
      <c r="N45" s="14">
        <v>10</v>
      </c>
      <c r="O45" s="14">
        <v>20</v>
      </c>
      <c r="P45" s="14"/>
      <c r="Q45" s="14"/>
      <c r="R45" s="14"/>
      <c r="S45" s="14"/>
      <c r="T45" s="14"/>
      <c r="U45" s="14"/>
      <c r="V45" s="14"/>
      <c r="W45" s="21"/>
    </row>
    <row r="46" spans="1:23" x14ac:dyDescent="0.25">
      <c r="A46" s="18" t="s">
        <v>42</v>
      </c>
      <c r="B46" s="19" t="s">
        <v>43</v>
      </c>
      <c r="C46" s="14">
        <v>150</v>
      </c>
      <c r="D46" s="14"/>
      <c r="E46" s="14"/>
      <c r="F46" s="14"/>
      <c r="H46" s="14"/>
      <c r="I46" s="16"/>
      <c r="J46" s="16"/>
      <c r="K46" s="16"/>
      <c r="L46" s="16"/>
      <c r="M46" s="16"/>
      <c r="N46" s="14"/>
      <c r="O46" s="14">
        <v>20</v>
      </c>
      <c r="P46" s="14">
        <v>50</v>
      </c>
      <c r="Q46" s="14">
        <v>50</v>
      </c>
      <c r="R46" s="14">
        <v>30</v>
      </c>
      <c r="S46" s="14"/>
      <c r="T46" s="14"/>
      <c r="U46" s="14"/>
      <c r="V46" s="14"/>
      <c r="W46" s="19"/>
    </row>
    <row r="47" spans="1:23" x14ac:dyDescent="0.25">
      <c r="A47" s="18" t="s">
        <v>44</v>
      </c>
      <c r="B47" s="19" t="s">
        <v>45</v>
      </c>
      <c r="C47" s="14">
        <v>300</v>
      </c>
      <c r="D47" s="14"/>
      <c r="E47" s="14"/>
      <c r="F47" s="14"/>
      <c r="G47" s="14"/>
      <c r="H47" s="14"/>
      <c r="I47" s="16"/>
      <c r="J47" s="16"/>
      <c r="K47" s="16"/>
      <c r="L47" s="16"/>
      <c r="M47" s="16">
        <v>50</v>
      </c>
      <c r="N47" s="14">
        <v>80</v>
      </c>
      <c r="O47" s="14">
        <v>80</v>
      </c>
      <c r="P47" s="14">
        <v>80</v>
      </c>
      <c r="Q47" s="14">
        <v>10</v>
      </c>
      <c r="R47" s="14"/>
      <c r="S47" s="14"/>
      <c r="T47" s="14"/>
      <c r="U47" s="14"/>
      <c r="V47" s="14"/>
      <c r="W47" s="19"/>
    </row>
    <row r="48" spans="1:23" x14ac:dyDescent="0.25">
      <c r="A48" s="18" t="s">
        <v>46</v>
      </c>
      <c r="B48" s="19" t="s">
        <v>47</v>
      </c>
      <c r="C48" s="14">
        <v>250</v>
      </c>
      <c r="E48" s="14"/>
      <c r="F48" s="14"/>
      <c r="G48" s="14"/>
      <c r="H48" s="14"/>
      <c r="I48" s="16"/>
      <c r="J48" s="16"/>
      <c r="K48" s="16"/>
      <c r="L48" s="16"/>
      <c r="M48" s="11">
        <v>35</v>
      </c>
      <c r="N48" s="14"/>
      <c r="O48" s="14"/>
      <c r="P48" s="14"/>
      <c r="Q48" s="10">
        <v>40</v>
      </c>
      <c r="R48" s="10">
        <v>40</v>
      </c>
      <c r="S48" s="10">
        <v>35</v>
      </c>
      <c r="T48" s="14">
        <v>50</v>
      </c>
      <c r="U48" s="14">
        <v>50</v>
      </c>
      <c r="V48" s="14"/>
      <c r="W48" s="19"/>
    </row>
    <row r="49" spans="1:23" x14ac:dyDescent="0.25">
      <c r="A49" s="18" t="s">
        <v>48</v>
      </c>
      <c r="B49" s="19" t="s">
        <v>49</v>
      </c>
      <c r="C49" s="14">
        <v>30</v>
      </c>
      <c r="D49" s="14"/>
      <c r="E49" s="14"/>
      <c r="F49" s="14"/>
      <c r="G49" s="14"/>
      <c r="H49" s="14"/>
      <c r="I49" s="16"/>
      <c r="J49" s="16"/>
      <c r="K49" s="33">
        <v>30</v>
      </c>
      <c r="L49" s="16"/>
      <c r="M49" s="16"/>
      <c r="N49" s="14"/>
      <c r="O49" s="14"/>
      <c r="P49" s="14"/>
      <c r="Q49" s="14"/>
      <c r="R49" s="14"/>
      <c r="S49" s="14"/>
      <c r="T49" s="14"/>
      <c r="U49" s="14"/>
      <c r="V49" s="14"/>
      <c r="W49" s="19"/>
    </row>
    <row r="50" spans="1:23" x14ac:dyDescent="0.25">
      <c r="A50" s="18" t="s">
        <v>50</v>
      </c>
      <c r="B50" s="19" t="s">
        <v>259</v>
      </c>
      <c r="C50" s="14">
        <v>200</v>
      </c>
      <c r="D50" s="14"/>
      <c r="E50" s="14"/>
      <c r="F50" s="14"/>
      <c r="G50" s="14"/>
      <c r="H50" s="14"/>
      <c r="I50" s="16"/>
      <c r="J50" s="16"/>
      <c r="K50" s="16"/>
      <c r="L50" s="16"/>
      <c r="M50" s="16"/>
      <c r="N50" s="14"/>
      <c r="O50" s="14"/>
      <c r="P50" s="14"/>
      <c r="Q50" s="14"/>
      <c r="R50" s="14">
        <v>50</v>
      </c>
      <c r="S50" s="14">
        <v>100</v>
      </c>
      <c r="T50" s="14">
        <v>50</v>
      </c>
      <c r="U50" s="14"/>
      <c r="V50" s="14"/>
      <c r="W50" s="19"/>
    </row>
    <row r="51" spans="1:23" x14ac:dyDescent="0.25">
      <c r="A51" s="18" t="s">
        <v>29</v>
      </c>
      <c r="B51" s="19" t="s">
        <v>93</v>
      </c>
      <c r="C51" s="14">
        <v>300</v>
      </c>
      <c r="D51" s="14"/>
      <c r="E51" s="14"/>
      <c r="F51" s="14"/>
      <c r="G51" s="14"/>
      <c r="H51" s="14"/>
      <c r="I51" s="16"/>
      <c r="J51" s="16"/>
      <c r="K51" s="16"/>
      <c r="L51" s="16"/>
      <c r="M51" s="16"/>
      <c r="N51" s="14"/>
      <c r="O51" s="14"/>
      <c r="P51" s="14"/>
      <c r="Q51" s="14">
        <v>100</v>
      </c>
      <c r="R51" s="14">
        <v>50</v>
      </c>
      <c r="S51" s="14">
        <v>50</v>
      </c>
      <c r="T51" s="14">
        <v>50</v>
      </c>
      <c r="U51" s="14">
        <v>50</v>
      </c>
      <c r="V51" s="14"/>
      <c r="W51" s="19"/>
    </row>
    <row r="52" spans="1:23" x14ac:dyDescent="0.25">
      <c r="A52" s="18" t="s">
        <v>27</v>
      </c>
      <c r="B52" s="19" t="s">
        <v>77</v>
      </c>
      <c r="C52" s="14">
        <v>200</v>
      </c>
      <c r="D52" s="14"/>
      <c r="E52" s="14"/>
      <c r="F52" s="14"/>
      <c r="G52" s="14"/>
      <c r="H52" s="14"/>
      <c r="I52" s="16"/>
      <c r="J52" s="16"/>
      <c r="K52" s="16"/>
      <c r="L52" s="16"/>
      <c r="M52" s="16"/>
      <c r="N52" s="14"/>
      <c r="O52" s="14">
        <v>50</v>
      </c>
      <c r="P52" s="14">
        <v>50</v>
      </c>
      <c r="Q52" s="10">
        <v>50</v>
      </c>
      <c r="R52" s="14">
        <v>50</v>
      </c>
      <c r="S52" s="14"/>
      <c r="T52" s="14"/>
      <c r="U52" s="14"/>
      <c r="V52" s="14"/>
      <c r="W52" s="19"/>
    </row>
    <row r="53" spans="1:23" x14ac:dyDescent="0.25">
      <c r="A53" s="18" t="s">
        <v>78</v>
      </c>
      <c r="B53" s="19" t="s">
        <v>79</v>
      </c>
      <c r="C53" s="14">
        <v>30</v>
      </c>
      <c r="D53" s="14"/>
      <c r="E53" s="14"/>
      <c r="F53" s="14"/>
      <c r="G53" s="14"/>
      <c r="H53" s="14"/>
      <c r="I53" s="16"/>
      <c r="J53" s="16"/>
      <c r="K53" s="16"/>
      <c r="L53" s="33">
        <v>20</v>
      </c>
      <c r="M53" s="33">
        <v>10</v>
      </c>
      <c r="N53" s="14"/>
      <c r="O53" s="14"/>
      <c r="P53" s="14"/>
      <c r="Q53" s="10"/>
      <c r="R53" s="14"/>
      <c r="S53" s="14"/>
      <c r="T53" s="14"/>
      <c r="U53" s="14"/>
      <c r="V53" s="14"/>
      <c r="W53" s="19"/>
    </row>
    <row r="54" spans="1:23" x14ac:dyDescent="0.25">
      <c r="A54" s="18" t="s">
        <v>34</v>
      </c>
      <c r="B54" s="4" t="s">
        <v>35</v>
      </c>
      <c r="C54" s="10">
        <v>10</v>
      </c>
      <c r="D54" s="10"/>
      <c r="E54" s="10"/>
      <c r="F54" s="10"/>
      <c r="G54" s="10"/>
      <c r="H54" s="10"/>
      <c r="I54" s="11"/>
      <c r="J54" s="11"/>
      <c r="K54" s="11"/>
      <c r="L54" s="11"/>
      <c r="N54" s="10"/>
      <c r="O54" s="35">
        <v>10</v>
      </c>
      <c r="P54" s="10"/>
      <c r="Q54" s="10"/>
      <c r="R54" s="10"/>
      <c r="S54" s="10"/>
      <c r="T54" s="10"/>
      <c r="U54" s="10"/>
      <c r="V54" s="10"/>
    </row>
    <row r="55" spans="1:23" x14ac:dyDescent="0.25">
      <c r="A55" s="18" t="s">
        <v>51</v>
      </c>
      <c r="B55" s="19" t="s">
        <v>52</v>
      </c>
      <c r="C55" s="14">
        <v>100</v>
      </c>
      <c r="D55" s="14"/>
      <c r="E55" s="14"/>
      <c r="F55" s="14"/>
      <c r="G55" s="14"/>
      <c r="H55" s="14"/>
      <c r="I55" s="16"/>
      <c r="J55" s="16"/>
      <c r="K55" s="16"/>
      <c r="L55" s="16"/>
      <c r="M55" s="16"/>
      <c r="N55" s="14"/>
      <c r="O55" s="14">
        <v>20</v>
      </c>
      <c r="P55" s="14">
        <v>50</v>
      </c>
      <c r="Q55" s="14">
        <v>30</v>
      </c>
      <c r="R55" s="14"/>
      <c r="S55" s="14"/>
      <c r="T55" s="14"/>
      <c r="U55" s="14"/>
      <c r="V55" s="14"/>
      <c r="W55" s="19"/>
    </row>
    <row r="56" spans="1:23" x14ac:dyDescent="0.25">
      <c r="A56" s="9" t="s">
        <v>22</v>
      </c>
      <c r="B56" s="4" t="s">
        <v>87</v>
      </c>
      <c r="C56" s="10">
        <v>14</v>
      </c>
      <c r="D56" s="10"/>
      <c r="E56" s="10"/>
      <c r="F56" s="10"/>
      <c r="G56" s="10"/>
      <c r="H56" s="10"/>
      <c r="I56" s="11"/>
      <c r="J56" s="11">
        <v>14</v>
      </c>
      <c r="K56" s="11"/>
      <c r="L56" s="11"/>
      <c r="M56" s="11"/>
      <c r="N56" s="10"/>
      <c r="O56" s="10"/>
      <c r="P56" s="10"/>
      <c r="Q56" s="10"/>
      <c r="R56" s="10"/>
      <c r="S56" s="10"/>
      <c r="T56" s="10"/>
      <c r="U56" s="10"/>
      <c r="V56" s="10"/>
    </row>
    <row r="57" spans="1:23" x14ac:dyDescent="0.25">
      <c r="A57" s="18" t="s">
        <v>53</v>
      </c>
      <c r="B57" s="19" t="s">
        <v>54</v>
      </c>
      <c r="C57" s="14">
        <v>100</v>
      </c>
      <c r="D57" s="14"/>
      <c r="E57" s="14"/>
      <c r="F57" s="14"/>
      <c r="G57" s="14"/>
      <c r="H57" s="14"/>
      <c r="I57" s="16"/>
      <c r="J57" s="16"/>
      <c r="K57" s="16"/>
      <c r="L57" s="16"/>
      <c r="M57" s="16"/>
      <c r="N57" s="14"/>
      <c r="O57" s="14">
        <v>30</v>
      </c>
      <c r="P57" s="14">
        <v>30</v>
      </c>
      <c r="Q57" s="14">
        <v>20</v>
      </c>
      <c r="R57" s="14">
        <v>10</v>
      </c>
      <c r="S57" s="14">
        <v>10</v>
      </c>
      <c r="T57" s="14"/>
      <c r="U57" s="14"/>
      <c r="V57" s="14"/>
      <c r="W57" s="19"/>
    </row>
    <row r="58" spans="1:23" x14ac:dyDescent="0.25">
      <c r="A58" s="18" t="s">
        <v>36</v>
      </c>
      <c r="B58" s="4" t="s">
        <v>37</v>
      </c>
      <c r="C58" s="10">
        <v>48</v>
      </c>
      <c r="D58" s="10"/>
      <c r="E58" s="10"/>
      <c r="F58" s="10"/>
      <c r="G58" s="10"/>
      <c r="H58" s="10"/>
      <c r="I58" s="11"/>
      <c r="J58" s="11"/>
      <c r="N58" s="35">
        <v>20</v>
      </c>
      <c r="O58" s="35">
        <v>20</v>
      </c>
      <c r="P58" s="35">
        <v>8</v>
      </c>
      <c r="Q58" s="10"/>
      <c r="R58" s="10"/>
      <c r="S58" s="10"/>
      <c r="T58" s="10"/>
      <c r="U58" s="10"/>
      <c r="V58" s="10"/>
    </row>
    <row r="59" spans="1:23" x14ac:dyDescent="0.25">
      <c r="A59" s="18" t="s">
        <v>55</v>
      </c>
      <c r="B59" s="19" t="s">
        <v>56</v>
      </c>
      <c r="C59" s="14">
        <v>45</v>
      </c>
      <c r="D59" s="14"/>
      <c r="E59" s="14"/>
      <c r="F59" s="14"/>
      <c r="G59" s="14"/>
      <c r="H59" s="14"/>
      <c r="I59" s="16"/>
      <c r="J59" s="16"/>
      <c r="K59" s="16"/>
      <c r="L59" s="16"/>
      <c r="M59" s="16"/>
      <c r="N59" s="14"/>
      <c r="O59" s="14"/>
      <c r="P59" s="14">
        <v>20</v>
      </c>
      <c r="Q59" s="14">
        <v>25</v>
      </c>
      <c r="R59" s="14"/>
      <c r="S59" s="14"/>
      <c r="T59" s="14"/>
      <c r="U59" s="14"/>
      <c r="V59" s="14"/>
      <c r="W59" s="19"/>
    </row>
    <row r="60" spans="1:23" x14ac:dyDescent="0.25">
      <c r="A60" s="18" t="s">
        <v>57</v>
      </c>
      <c r="B60" s="19" t="s">
        <v>58</v>
      </c>
      <c r="C60" s="14">
        <v>35</v>
      </c>
      <c r="D60" s="14"/>
      <c r="E60" s="14"/>
      <c r="F60" s="14"/>
      <c r="G60" s="14"/>
      <c r="H60" s="14"/>
      <c r="I60" s="16"/>
      <c r="J60" s="16"/>
      <c r="K60" s="16"/>
      <c r="L60" s="16"/>
      <c r="M60" s="16"/>
      <c r="N60" s="14"/>
      <c r="O60" s="14">
        <v>10</v>
      </c>
      <c r="P60" s="14">
        <v>25</v>
      </c>
      <c r="Q60" s="14"/>
      <c r="R60" s="14"/>
      <c r="S60" s="14"/>
      <c r="T60" s="14"/>
      <c r="U60" s="14"/>
      <c r="V60" s="14"/>
      <c r="W60" s="19"/>
    </row>
    <row r="61" spans="1:23" x14ac:dyDescent="0.25">
      <c r="A61" s="18" t="s">
        <v>59</v>
      </c>
      <c r="B61" s="19" t="s">
        <v>60</v>
      </c>
      <c r="C61" s="14">
        <v>10</v>
      </c>
      <c r="D61" s="14"/>
      <c r="E61" s="14"/>
      <c r="F61" s="14"/>
      <c r="G61" s="14"/>
      <c r="H61" s="14"/>
      <c r="I61" s="16"/>
      <c r="J61" s="16"/>
      <c r="K61" s="16"/>
      <c r="L61" s="16"/>
      <c r="M61" s="16"/>
      <c r="N61" s="14"/>
      <c r="O61" s="14">
        <v>5</v>
      </c>
      <c r="P61" s="14">
        <v>5</v>
      </c>
      <c r="Q61" s="14"/>
      <c r="R61" s="14"/>
      <c r="S61" s="14"/>
      <c r="T61" s="14"/>
      <c r="U61" s="14"/>
      <c r="V61" s="14"/>
      <c r="W61" s="19"/>
    </row>
    <row r="62" spans="1:23" x14ac:dyDescent="0.25">
      <c r="A62" s="18" t="s">
        <v>116</v>
      </c>
      <c r="B62" s="19" t="s">
        <v>61</v>
      </c>
      <c r="C62" s="14">
        <v>100</v>
      </c>
      <c r="D62" s="14"/>
      <c r="E62" s="14"/>
      <c r="F62" s="14"/>
      <c r="G62" s="14"/>
      <c r="H62" s="14"/>
      <c r="I62" s="16"/>
      <c r="J62" s="16"/>
      <c r="K62" s="16"/>
      <c r="L62" s="16"/>
      <c r="M62" s="16"/>
      <c r="N62" s="14"/>
      <c r="O62" s="14">
        <v>30</v>
      </c>
      <c r="P62" s="14">
        <v>30</v>
      </c>
      <c r="Q62" s="14">
        <v>20</v>
      </c>
      <c r="R62" s="14">
        <v>10</v>
      </c>
      <c r="S62" s="14">
        <v>10</v>
      </c>
      <c r="T62" s="14"/>
      <c r="U62" s="14"/>
      <c r="V62" s="14"/>
      <c r="W62" s="19"/>
    </row>
    <row r="63" spans="1:23" x14ac:dyDescent="0.25">
      <c r="A63" s="18" t="s">
        <v>62</v>
      </c>
      <c r="B63" s="19" t="s">
        <v>63</v>
      </c>
      <c r="C63" s="14">
        <v>45</v>
      </c>
      <c r="D63" s="14"/>
      <c r="E63" s="14"/>
      <c r="F63" s="14"/>
      <c r="G63" s="14"/>
      <c r="H63" s="14"/>
      <c r="I63" s="16"/>
      <c r="J63" s="16"/>
      <c r="K63" s="16"/>
      <c r="L63" s="33">
        <v>30</v>
      </c>
      <c r="M63" s="16">
        <v>15</v>
      </c>
      <c r="N63" s="14"/>
      <c r="O63" s="14"/>
      <c r="P63" s="14"/>
      <c r="Q63" s="14"/>
      <c r="R63" s="14"/>
      <c r="S63" s="14"/>
      <c r="T63" s="14"/>
      <c r="U63" s="14"/>
      <c r="V63" s="14"/>
      <c r="W63" s="19"/>
    </row>
    <row r="64" spans="1:23" x14ac:dyDescent="0.25">
      <c r="A64" s="18" t="s">
        <v>64</v>
      </c>
      <c r="B64" s="19" t="s">
        <v>65</v>
      </c>
      <c r="C64" s="14">
        <v>75</v>
      </c>
      <c r="D64" s="14"/>
      <c r="E64" s="14"/>
      <c r="F64" s="14"/>
      <c r="G64" s="14"/>
      <c r="H64" s="14"/>
      <c r="I64" s="16"/>
      <c r="J64" s="16"/>
      <c r="K64" s="16"/>
      <c r="L64" s="16"/>
      <c r="M64" s="16"/>
      <c r="N64" s="14">
        <v>20</v>
      </c>
      <c r="O64" s="14">
        <v>30</v>
      </c>
      <c r="P64" s="14">
        <v>25</v>
      </c>
      <c r="Q64" s="14"/>
      <c r="R64" s="14"/>
      <c r="S64" s="14"/>
      <c r="T64" s="14"/>
      <c r="U64" s="14"/>
      <c r="V64" s="14"/>
      <c r="W64" s="19"/>
    </row>
    <row r="65" spans="1:23" x14ac:dyDescent="0.25">
      <c r="A65" s="18" t="s">
        <v>24</v>
      </c>
      <c r="B65" s="19" t="s">
        <v>84</v>
      </c>
      <c r="C65" s="14">
        <v>17</v>
      </c>
      <c r="D65" s="14"/>
      <c r="E65" s="14"/>
      <c r="F65" s="14"/>
      <c r="G65" s="14"/>
      <c r="H65" s="14"/>
      <c r="I65" s="16"/>
      <c r="J65" s="16"/>
      <c r="K65" s="16"/>
      <c r="L65" s="16">
        <v>17</v>
      </c>
      <c r="M65" s="16"/>
      <c r="N65" s="14"/>
      <c r="O65" s="14"/>
      <c r="P65" s="14"/>
      <c r="Q65" s="14"/>
      <c r="R65" s="14"/>
      <c r="S65" s="14"/>
      <c r="T65" s="14"/>
      <c r="U65" s="19"/>
    </row>
    <row r="66" spans="1:23" x14ac:dyDescent="0.25">
      <c r="A66" s="18" t="s">
        <v>68</v>
      </c>
      <c r="B66" s="19" t="s">
        <v>69</v>
      </c>
      <c r="C66" s="14">
        <v>40</v>
      </c>
      <c r="D66" s="14"/>
      <c r="E66" s="14"/>
      <c r="F66" s="14"/>
      <c r="G66" s="14"/>
      <c r="H66" s="14"/>
      <c r="I66" s="16"/>
      <c r="J66" s="16"/>
      <c r="K66" s="16"/>
      <c r="L66" s="16"/>
      <c r="M66" s="16"/>
      <c r="N66" s="14"/>
      <c r="O66" s="14">
        <v>20</v>
      </c>
      <c r="P66" s="14">
        <v>20</v>
      </c>
      <c r="Q66" s="14"/>
      <c r="R66" s="14"/>
      <c r="S66" s="14"/>
      <c r="T66" s="14"/>
      <c r="U66" s="14"/>
      <c r="V66" s="14"/>
      <c r="W66" s="19"/>
    </row>
    <row r="67" spans="1:23" x14ac:dyDescent="0.25">
      <c r="A67" s="18" t="s">
        <v>70</v>
      </c>
      <c r="B67" s="19" t="s">
        <v>71</v>
      </c>
      <c r="C67" s="14">
        <v>60</v>
      </c>
      <c r="D67" s="14"/>
      <c r="E67" s="14"/>
      <c r="F67" s="14"/>
      <c r="G67" s="14"/>
      <c r="H67" s="14"/>
      <c r="I67" s="16"/>
      <c r="J67" s="16"/>
      <c r="K67" s="16"/>
      <c r="L67" s="16"/>
      <c r="M67" s="16"/>
      <c r="N67" s="14"/>
      <c r="O67" s="14">
        <v>20</v>
      </c>
      <c r="P67" s="14">
        <v>20</v>
      </c>
      <c r="Q67" s="14">
        <v>20</v>
      </c>
      <c r="R67" s="14"/>
      <c r="S67" s="14"/>
      <c r="T67" s="14"/>
      <c r="U67" s="14"/>
      <c r="V67" s="14"/>
      <c r="W67" s="19"/>
    </row>
    <row r="68" spans="1:23" x14ac:dyDescent="0.25">
      <c r="A68" s="18" t="s">
        <v>66</v>
      </c>
      <c r="B68" s="19" t="s">
        <v>67</v>
      </c>
      <c r="C68" s="14">
        <v>200</v>
      </c>
      <c r="D68" s="14"/>
      <c r="E68" s="14"/>
      <c r="F68" s="14"/>
      <c r="G68" s="14"/>
      <c r="H68" s="14"/>
      <c r="I68" s="16"/>
      <c r="J68" s="16"/>
      <c r="L68" s="33">
        <v>50</v>
      </c>
      <c r="M68" s="33">
        <v>100</v>
      </c>
      <c r="N68" s="35">
        <v>30</v>
      </c>
      <c r="O68" s="35">
        <v>20</v>
      </c>
      <c r="P68" s="14"/>
      <c r="Q68" s="14"/>
      <c r="R68" s="14"/>
      <c r="S68" s="14"/>
      <c r="T68" s="14"/>
      <c r="U68" s="14"/>
      <c r="V68" s="14"/>
      <c r="W68" s="19"/>
    </row>
    <row r="69" spans="1:23" x14ac:dyDescent="0.25">
      <c r="A69" s="18" t="s">
        <v>127</v>
      </c>
      <c r="B69" s="19" t="s">
        <v>72</v>
      </c>
      <c r="C69" s="14">
        <v>55</v>
      </c>
      <c r="D69" s="14"/>
      <c r="E69" s="14"/>
      <c r="F69" s="14"/>
      <c r="G69" s="14"/>
      <c r="H69" s="14"/>
      <c r="I69" s="16"/>
      <c r="J69" s="16"/>
      <c r="K69" s="16"/>
      <c r="L69" s="16"/>
      <c r="M69" s="16"/>
      <c r="N69" s="14"/>
      <c r="O69" s="14">
        <v>20</v>
      </c>
      <c r="P69" s="14">
        <v>35</v>
      </c>
      <c r="Q69" s="14"/>
      <c r="R69" s="14"/>
      <c r="S69" s="14"/>
      <c r="T69" s="14"/>
      <c r="U69" s="14"/>
      <c r="V69" s="14"/>
      <c r="W69" s="19"/>
    </row>
    <row r="70" spans="1:23" x14ac:dyDescent="0.25">
      <c r="A70" s="18" t="s">
        <v>73</v>
      </c>
      <c r="B70" s="19" t="s">
        <v>74</v>
      </c>
      <c r="C70" s="14">
        <v>40</v>
      </c>
      <c r="D70" s="14"/>
      <c r="E70" s="14"/>
      <c r="F70" s="14"/>
      <c r="G70" s="14"/>
      <c r="H70" s="14"/>
      <c r="I70" s="16"/>
      <c r="J70" s="16"/>
      <c r="K70" s="16"/>
      <c r="L70" s="16"/>
      <c r="M70" s="16"/>
      <c r="N70" s="14"/>
      <c r="O70" s="14">
        <v>20</v>
      </c>
      <c r="P70" s="14">
        <v>20</v>
      </c>
      <c r="Q70" s="14"/>
      <c r="R70" s="14"/>
      <c r="S70" s="14"/>
      <c r="T70" s="14"/>
      <c r="U70" s="14"/>
      <c r="V70" s="14"/>
      <c r="W70" s="19"/>
    </row>
    <row r="71" spans="1:23" x14ac:dyDescent="0.25">
      <c r="A71" s="18" t="s">
        <v>75</v>
      </c>
      <c r="B71" s="19" t="s">
        <v>76</v>
      </c>
      <c r="C71" s="14">
        <v>60</v>
      </c>
      <c r="D71" s="14"/>
      <c r="E71" s="14"/>
      <c r="F71" s="14"/>
      <c r="G71" s="14"/>
      <c r="H71" s="14"/>
      <c r="I71" s="16"/>
      <c r="J71" s="16"/>
      <c r="K71" s="16"/>
      <c r="L71" s="16"/>
      <c r="M71" s="16"/>
      <c r="N71" s="14"/>
      <c r="O71" s="14">
        <v>20</v>
      </c>
      <c r="P71" s="14">
        <v>20</v>
      </c>
      <c r="Q71" s="14">
        <v>20</v>
      </c>
      <c r="R71" s="14"/>
      <c r="S71" s="14"/>
      <c r="T71" s="14"/>
      <c r="U71" s="14"/>
      <c r="V71" s="14"/>
      <c r="W71" s="19"/>
    </row>
    <row r="72" spans="1:23" x14ac:dyDescent="0.25">
      <c r="A72" s="36"/>
      <c r="B72" s="37" t="s">
        <v>19</v>
      </c>
      <c r="C72" s="7">
        <f>SUM(C44:C71)</f>
        <v>3444</v>
      </c>
      <c r="D72" s="7"/>
      <c r="E72" s="7"/>
      <c r="F72" s="7"/>
      <c r="G72" s="7"/>
      <c r="H72" s="7">
        <f t="shared" ref="H72:W72" si="6">SUM(H44:H71)</f>
        <v>0</v>
      </c>
      <c r="I72" s="8">
        <f t="shared" si="6"/>
        <v>0</v>
      </c>
      <c r="J72" s="8">
        <f t="shared" si="6"/>
        <v>14</v>
      </c>
      <c r="K72" s="8">
        <f t="shared" si="6"/>
        <v>30</v>
      </c>
      <c r="L72" s="8">
        <f t="shared" si="6"/>
        <v>157</v>
      </c>
      <c r="M72" s="8">
        <f t="shared" si="6"/>
        <v>260</v>
      </c>
      <c r="N72" s="7">
        <f t="shared" si="6"/>
        <v>260</v>
      </c>
      <c r="O72" s="7">
        <f t="shared" si="6"/>
        <v>555</v>
      </c>
      <c r="P72" s="7">
        <f t="shared" si="6"/>
        <v>598</v>
      </c>
      <c r="Q72" s="7">
        <f t="shared" si="6"/>
        <v>495</v>
      </c>
      <c r="R72" s="7">
        <f t="shared" si="6"/>
        <v>350</v>
      </c>
      <c r="S72" s="7">
        <f t="shared" si="6"/>
        <v>315</v>
      </c>
      <c r="T72" s="7">
        <f t="shared" si="6"/>
        <v>260</v>
      </c>
      <c r="U72" s="7">
        <f t="shared" si="6"/>
        <v>150</v>
      </c>
      <c r="V72" s="7">
        <f t="shared" si="6"/>
        <v>0</v>
      </c>
      <c r="W72" s="7">
        <f t="shared" si="6"/>
        <v>0</v>
      </c>
    </row>
    <row r="73" spans="1:23" x14ac:dyDescent="0.25">
      <c r="A73" s="101" t="s">
        <v>128</v>
      </c>
      <c r="B73" s="101"/>
      <c r="C73" s="101"/>
      <c r="D73" s="101"/>
      <c r="E73" s="101"/>
      <c r="F73" s="101"/>
      <c r="G73" s="101"/>
      <c r="H73" s="101"/>
      <c r="I73" s="101"/>
      <c r="J73" s="101"/>
      <c r="K73" s="101"/>
      <c r="L73" s="101"/>
      <c r="M73" s="101"/>
      <c r="N73" s="101"/>
      <c r="O73" s="101"/>
      <c r="P73" s="101"/>
      <c r="Q73" s="101"/>
      <c r="R73" s="101"/>
      <c r="S73" s="101"/>
      <c r="T73" s="101"/>
      <c r="U73" s="101"/>
      <c r="V73" s="101"/>
      <c r="W73" s="101"/>
    </row>
    <row r="74" spans="1:23" ht="26.4" x14ac:dyDescent="0.25">
      <c r="A74" s="9" t="s">
        <v>94</v>
      </c>
      <c r="B74" s="4" t="s">
        <v>20</v>
      </c>
      <c r="C74" s="10">
        <v>18</v>
      </c>
      <c r="D74" s="10"/>
      <c r="E74" s="10"/>
      <c r="F74" s="10"/>
      <c r="G74" s="10"/>
      <c r="H74" s="10"/>
      <c r="I74" s="11"/>
      <c r="J74" s="11"/>
      <c r="K74" s="11">
        <v>-2</v>
      </c>
      <c r="L74" s="11">
        <v>10</v>
      </c>
      <c r="M74" s="11">
        <v>10</v>
      </c>
      <c r="N74" s="10"/>
      <c r="O74" s="10"/>
      <c r="P74" s="10"/>
      <c r="Q74" s="10"/>
      <c r="R74" s="10"/>
      <c r="S74" s="10"/>
      <c r="T74" s="10"/>
      <c r="U74" s="10"/>
      <c r="V74" s="10"/>
    </row>
    <row r="75" spans="1:23" ht="26.4" x14ac:dyDescent="0.25">
      <c r="A75" s="9" t="s">
        <v>95</v>
      </c>
      <c r="B75" s="4" t="s">
        <v>21</v>
      </c>
      <c r="C75" s="10">
        <v>10</v>
      </c>
      <c r="D75" s="10"/>
      <c r="E75" s="10"/>
      <c r="F75" s="10"/>
      <c r="G75" s="10"/>
      <c r="H75" s="10"/>
      <c r="I75" s="11"/>
      <c r="J75" s="11"/>
      <c r="L75" s="11"/>
      <c r="M75" s="11"/>
      <c r="N75" s="10"/>
      <c r="O75" s="35">
        <v>10</v>
      </c>
      <c r="P75" s="10"/>
      <c r="Q75" s="10"/>
      <c r="R75" s="10"/>
      <c r="S75" s="10"/>
      <c r="T75" s="10"/>
      <c r="U75" s="10"/>
      <c r="V75" s="10"/>
    </row>
    <row r="76" spans="1:23" x14ac:dyDescent="0.25">
      <c r="A76" s="3"/>
      <c r="B76" s="5" t="s">
        <v>19</v>
      </c>
      <c r="C76" s="6">
        <f>SUM(C74:C75)</f>
        <v>28</v>
      </c>
      <c r="D76" s="6"/>
      <c r="E76" s="6"/>
      <c r="F76" s="6"/>
      <c r="G76" s="6"/>
      <c r="H76" s="6">
        <f t="shared" ref="H76:W76" si="7">SUM(H74:H75)</f>
        <v>0</v>
      </c>
      <c r="I76" s="17">
        <f t="shared" si="7"/>
        <v>0</v>
      </c>
      <c r="J76" s="17">
        <f t="shared" si="7"/>
        <v>0</v>
      </c>
      <c r="K76" s="17">
        <f t="shared" si="7"/>
        <v>-2</v>
      </c>
      <c r="L76" s="17">
        <f t="shared" si="7"/>
        <v>10</v>
      </c>
      <c r="M76" s="17">
        <f t="shared" si="7"/>
        <v>10</v>
      </c>
      <c r="N76" s="6">
        <f t="shared" si="7"/>
        <v>0</v>
      </c>
      <c r="O76" s="6">
        <f>SUM(O74:O75)</f>
        <v>10</v>
      </c>
      <c r="P76" s="6">
        <f t="shared" si="7"/>
        <v>0</v>
      </c>
      <c r="Q76" s="6">
        <f t="shared" si="7"/>
        <v>0</v>
      </c>
      <c r="R76" s="6">
        <f t="shared" si="7"/>
        <v>0</v>
      </c>
      <c r="S76" s="6">
        <f t="shared" si="7"/>
        <v>0</v>
      </c>
      <c r="T76" s="6">
        <f t="shared" si="7"/>
        <v>0</v>
      </c>
      <c r="U76" s="6">
        <f t="shared" si="7"/>
        <v>0</v>
      </c>
      <c r="V76" s="6">
        <f t="shared" si="7"/>
        <v>0</v>
      </c>
      <c r="W76" s="6">
        <f t="shared" si="7"/>
        <v>0</v>
      </c>
    </row>
    <row r="77" spans="1:23" x14ac:dyDescent="0.25">
      <c r="A77" s="101" t="s">
        <v>129</v>
      </c>
      <c r="B77" s="101"/>
      <c r="C77" s="101"/>
      <c r="D77" s="101"/>
      <c r="E77" s="101"/>
      <c r="F77" s="101"/>
      <c r="G77" s="101"/>
      <c r="H77" s="101"/>
      <c r="I77" s="101"/>
      <c r="J77" s="101"/>
      <c r="K77" s="101"/>
      <c r="L77" s="101"/>
      <c r="M77" s="101"/>
      <c r="N77" s="101"/>
      <c r="O77" s="101"/>
      <c r="P77" s="101"/>
      <c r="Q77" s="101"/>
      <c r="R77" s="101"/>
      <c r="S77" s="101"/>
      <c r="T77" s="101"/>
      <c r="U77" s="101"/>
      <c r="V77" s="101"/>
      <c r="W77" s="101"/>
    </row>
    <row r="78" spans="1:23" x14ac:dyDescent="0.25">
      <c r="A78" s="9"/>
      <c r="B78" s="19" t="s">
        <v>96</v>
      </c>
      <c r="C78" s="25">
        <f>SUM(D78:W78)</f>
        <v>1610</v>
      </c>
      <c r="D78" s="14"/>
      <c r="E78" s="14"/>
      <c r="G78" s="10"/>
      <c r="I78" s="11"/>
      <c r="J78" s="11">
        <v>115</v>
      </c>
      <c r="K78" s="11">
        <v>115</v>
      </c>
      <c r="L78" s="11">
        <v>115</v>
      </c>
      <c r="M78" s="11">
        <v>115</v>
      </c>
      <c r="N78" s="10">
        <v>115</v>
      </c>
      <c r="O78" s="10">
        <v>115</v>
      </c>
      <c r="P78" s="10">
        <v>115</v>
      </c>
      <c r="Q78" s="10">
        <v>115</v>
      </c>
      <c r="R78" s="10">
        <v>115</v>
      </c>
      <c r="S78" s="10">
        <v>115</v>
      </c>
      <c r="T78" s="10">
        <v>115</v>
      </c>
      <c r="U78" s="10">
        <v>115</v>
      </c>
      <c r="V78" s="10">
        <v>115</v>
      </c>
      <c r="W78" s="10">
        <v>115</v>
      </c>
    </row>
    <row r="79" spans="1:23" x14ac:dyDescent="0.25">
      <c r="A79" s="3"/>
      <c r="B79" s="37" t="s">
        <v>19</v>
      </c>
      <c r="C79" s="38">
        <f>SUM(D79:W79)</f>
        <v>1610</v>
      </c>
      <c r="D79" s="6"/>
      <c r="E79" s="6"/>
      <c r="F79" s="6"/>
      <c r="G79" s="6"/>
      <c r="H79" s="6">
        <f t="shared" ref="H79:W79" si="8">SUM(H78:H78)</f>
        <v>0</v>
      </c>
      <c r="I79" s="17">
        <f t="shared" si="8"/>
        <v>0</v>
      </c>
      <c r="J79" s="17">
        <f t="shared" si="8"/>
        <v>115</v>
      </c>
      <c r="K79" s="17">
        <f t="shared" si="8"/>
        <v>115</v>
      </c>
      <c r="L79" s="17">
        <f t="shared" si="8"/>
        <v>115</v>
      </c>
      <c r="M79" s="17">
        <f t="shared" si="8"/>
        <v>115</v>
      </c>
      <c r="N79" s="6">
        <f t="shared" si="8"/>
        <v>115</v>
      </c>
      <c r="O79" s="6">
        <f t="shared" si="8"/>
        <v>115</v>
      </c>
      <c r="P79" s="6">
        <f t="shared" si="8"/>
        <v>115</v>
      </c>
      <c r="Q79" s="6">
        <f t="shared" si="8"/>
        <v>115</v>
      </c>
      <c r="R79" s="6">
        <f t="shared" si="8"/>
        <v>115</v>
      </c>
      <c r="S79" s="6">
        <f t="shared" si="8"/>
        <v>115</v>
      </c>
      <c r="T79" s="6">
        <f t="shared" si="8"/>
        <v>115</v>
      </c>
      <c r="U79" s="6">
        <f t="shared" si="8"/>
        <v>115</v>
      </c>
      <c r="V79" s="6">
        <f t="shared" si="8"/>
        <v>115</v>
      </c>
      <c r="W79" s="6">
        <f t="shared" si="8"/>
        <v>115</v>
      </c>
    </row>
    <row r="80" spans="1:23" x14ac:dyDescent="0.25">
      <c r="A80" s="3"/>
      <c r="B80" s="37"/>
      <c r="C80" s="38"/>
      <c r="D80" s="6"/>
      <c r="E80" s="6"/>
      <c r="F80" s="6"/>
      <c r="G80" s="6"/>
      <c r="H80" s="6"/>
      <c r="I80" s="17"/>
      <c r="J80" s="17"/>
      <c r="K80" s="17"/>
      <c r="L80" s="17"/>
      <c r="M80" s="17"/>
      <c r="N80" s="6"/>
      <c r="O80" s="6"/>
      <c r="P80" s="6"/>
      <c r="Q80" s="6"/>
      <c r="R80" s="6"/>
      <c r="S80" s="6"/>
      <c r="T80" s="6"/>
      <c r="U80" s="6"/>
      <c r="V80" s="6"/>
      <c r="W80" s="6"/>
    </row>
    <row r="81" spans="1:23" x14ac:dyDescent="0.25">
      <c r="A81" s="3"/>
      <c r="B81" s="37"/>
      <c r="C81" s="38"/>
      <c r="D81" s="6"/>
      <c r="E81" s="6"/>
      <c r="F81" s="6"/>
      <c r="G81" s="6"/>
      <c r="H81" s="6"/>
      <c r="I81" s="17"/>
      <c r="J81" s="17"/>
      <c r="K81" s="17"/>
      <c r="L81" s="17"/>
      <c r="M81" s="17"/>
      <c r="N81" s="6"/>
      <c r="O81" s="6"/>
      <c r="P81" s="6"/>
      <c r="Q81" s="6"/>
      <c r="R81" s="6"/>
      <c r="S81" s="6"/>
      <c r="T81" s="6"/>
      <c r="U81" s="6"/>
      <c r="V81" s="6"/>
      <c r="W81" s="6"/>
    </row>
    <row r="82" spans="1:23" x14ac:dyDescent="0.25">
      <c r="A82" s="39"/>
      <c r="B82" s="40" t="s">
        <v>99</v>
      </c>
      <c r="C82" s="41">
        <f>SUM(C5,C8,C23,C30,C35,C42,C72,C76,C79)</f>
        <v>15041</v>
      </c>
      <c r="D82" s="41">
        <f>SUM(D5,D8,D23,D30,D35,D42,D72,D76,D79)</f>
        <v>868</v>
      </c>
      <c r="E82" s="41">
        <f>SUM(E5,E8,E23,E30,E35,E42,E72,E76,E79)</f>
        <v>1193</v>
      </c>
      <c r="F82" s="41">
        <f>SUM(F5,F8,F23,F30,F35,F42,F72,F76,F79)</f>
        <v>1078</v>
      </c>
      <c r="G82" s="41">
        <f t="shared" ref="G82:W82" si="9">SUM(G5,G8,G23,G30,G35,G42,G72,G76,G79)</f>
        <v>993</v>
      </c>
      <c r="H82" s="41">
        <f t="shared" si="9"/>
        <v>722</v>
      </c>
      <c r="I82" s="17">
        <f t="shared" si="9"/>
        <v>854</v>
      </c>
      <c r="J82" s="17">
        <f t="shared" si="9"/>
        <v>897</v>
      </c>
      <c r="K82" s="17">
        <f t="shared" si="9"/>
        <v>831</v>
      </c>
      <c r="L82" s="17">
        <f t="shared" si="9"/>
        <v>928</v>
      </c>
      <c r="M82" s="17">
        <f t="shared" si="9"/>
        <v>954</v>
      </c>
      <c r="N82" s="41">
        <f>SUM(N5,N8,N23,N30,N35,N42,N72,N76,N79)</f>
        <v>835</v>
      </c>
      <c r="O82" s="41">
        <f t="shared" si="9"/>
        <v>1063</v>
      </c>
      <c r="P82" s="41">
        <f t="shared" si="9"/>
        <v>928</v>
      </c>
      <c r="Q82" s="41">
        <f t="shared" si="9"/>
        <v>800</v>
      </c>
      <c r="R82" s="41">
        <f t="shared" si="9"/>
        <v>614</v>
      </c>
      <c r="S82" s="41">
        <f t="shared" si="9"/>
        <v>520</v>
      </c>
      <c r="T82" s="41">
        <f t="shared" si="9"/>
        <v>428</v>
      </c>
      <c r="U82" s="41">
        <f t="shared" si="9"/>
        <v>305</v>
      </c>
      <c r="V82" s="41">
        <f t="shared" si="9"/>
        <v>115</v>
      </c>
      <c r="W82" s="41">
        <f t="shared" si="9"/>
        <v>115</v>
      </c>
    </row>
    <row r="83" spans="1:23" x14ac:dyDescent="0.25">
      <c r="A83" s="42"/>
      <c r="B83" s="43" t="s">
        <v>102</v>
      </c>
      <c r="C83" s="44">
        <f>SUM(D83:W83)</f>
        <v>15040</v>
      </c>
      <c r="D83" s="41">
        <v>752</v>
      </c>
      <c r="E83" s="41">
        <v>752</v>
      </c>
      <c r="F83" s="41">
        <v>752</v>
      </c>
      <c r="G83" s="41">
        <v>752</v>
      </c>
      <c r="H83" s="41">
        <v>752</v>
      </c>
      <c r="I83" s="17">
        <v>752</v>
      </c>
      <c r="J83" s="17">
        <v>752</v>
      </c>
      <c r="K83" s="17">
        <v>752</v>
      </c>
      <c r="L83" s="17">
        <v>752</v>
      </c>
      <c r="M83" s="17">
        <v>752</v>
      </c>
      <c r="N83" s="41">
        <v>752</v>
      </c>
      <c r="O83" s="41">
        <v>752</v>
      </c>
      <c r="P83" s="41">
        <v>752</v>
      </c>
      <c r="Q83" s="41">
        <v>752</v>
      </c>
      <c r="R83" s="41">
        <v>752</v>
      </c>
      <c r="S83" s="41">
        <v>752</v>
      </c>
      <c r="T83" s="41">
        <v>752</v>
      </c>
      <c r="U83" s="41">
        <v>752</v>
      </c>
      <c r="V83" s="44">
        <v>752</v>
      </c>
      <c r="W83" s="44">
        <v>752</v>
      </c>
    </row>
    <row r="84" spans="1:23" x14ac:dyDescent="0.25">
      <c r="A84" s="42"/>
      <c r="B84" s="43"/>
      <c r="C84" s="44"/>
      <c r="D84" s="41"/>
      <c r="E84" s="41"/>
      <c r="F84" s="41"/>
      <c r="G84" s="41"/>
      <c r="H84" s="41"/>
      <c r="I84" s="17"/>
      <c r="J84" s="17"/>
      <c r="K84" s="17"/>
      <c r="L84" s="17"/>
      <c r="M84" s="17"/>
      <c r="N84" s="41"/>
      <c r="O84" s="41"/>
      <c r="P84" s="41"/>
      <c r="Q84" s="41"/>
      <c r="R84" s="41"/>
      <c r="S84" s="41"/>
      <c r="T84" s="41"/>
      <c r="U84" s="41"/>
      <c r="V84" s="44"/>
      <c r="W84" s="44"/>
    </row>
    <row r="85" spans="1:23" x14ac:dyDescent="0.25">
      <c r="A85" s="42"/>
      <c r="B85" s="43" t="s">
        <v>80</v>
      </c>
      <c r="C85" s="44">
        <v>15041</v>
      </c>
      <c r="D85" s="41">
        <v>868</v>
      </c>
      <c r="E85" s="41">
        <f>SUM(D82,E82)</f>
        <v>2061</v>
      </c>
      <c r="F85" s="41">
        <f>SUM(F82,G82,H82)</f>
        <v>2793</v>
      </c>
      <c r="G85" s="41">
        <f>SUM(D82,E82,F82,G82)</f>
        <v>4132</v>
      </c>
      <c r="H85" s="41">
        <f>SUM(D82,E82,F82,G82,H82)</f>
        <v>4854</v>
      </c>
      <c r="I85" s="17">
        <f>SUM(D82,E82,F82,G82,H82,I82)</f>
        <v>5708</v>
      </c>
      <c r="J85" s="17">
        <f>SUM(D82,E82,F82,G82,H82,I82,J82)</f>
        <v>6605</v>
      </c>
      <c r="K85" s="17">
        <f>SUM(D82,E82,F82,G82,H82,I82,J82,K82)</f>
        <v>7436</v>
      </c>
      <c r="L85" s="17">
        <f>SUM(D82,E82,F82,G82,H82,I82,J82,K82,L82)</f>
        <v>8364</v>
      </c>
      <c r="M85" s="17">
        <f>SUM(D82,E82,F82,G82,H82,I82,J82,K82,L82,M82)</f>
        <v>9318</v>
      </c>
      <c r="N85" s="41">
        <f>SUM(D82,E82,F82,G82,H82,I82,J82,K82,L82,M82,N82)</f>
        <v>10153</v>
      </c>
      <c r="O85" s="41">
        <f>SUM(D82,E82,F82,G82,H82,I82,J82,K82,L82,M82,N82,O82)</f>
        <v>11216</v>
      </c>
      <c r="P85" s="41">
        <f>SUM(D82,E82,F82,G82,H82,I82,J82,K82,L82,M82,N82,O82,P82)</f>
        <v>12144</v>
      </c>
      <c r="Q85" s="41">
        <f>SUM(D82,E82,F82,G82,H82,I82,J82,K82,L82,M82,N82,O82,P82,Q82)</f>
        <v>12944</v>
      </c>
      <c r="R85" s="41">
        <f>SUM(D82,E82,F82,G82,H82,I82,J82,K82,L82,M82,N82,O82,P82,Q82,R82)</f>
        <v>13558</v>
      </c>
      <c r="S85" s="41">
        <f>SUM(D82,E82,F82,G82,H82,I82,J82,K82,L82,M82,N82,O82,P82,Q82,R82,S82)</f>
        <v>14078</v>
      </c>
      <c r="T85" s="41">
        <f>SUM(D82,E82,F82,G82,H82,I82,J82,K82,L82,M82,N82,O82,P82,Q82,R82,S82,T82)</f>
        <v>14506</v>
      </c>
      <c r="U85" s="41">
        <f>SUM(D82,E82,F82,G82,H82,I82,J82,K82,L82,M82,N82,O82,P82,Q82,R82,S82,T82,U82)</f>
        <v>14811</v>
      </c>
      <c r="V85" s="44">
        <f>SUM(D82,E82,F82,G82,H82,I82,J82,K82,L82,M82,N82,O82,P82,Q82,R82,S82,T82,U82,V82)</f>
        <v>14926</v>
      </c>
      <c r="W85" s="44">
        <f>SUM(D82,E82,F82,G82,H82,I82,J82,K82,L82,M82,N82,O82,P82,Q82,R82,S82,T82,U82,V82,W82)</f>
        <v>15041</v>
      </c>
    </row>
    <row r="86" spans="1:23" x14ac:dyDescent="0.25">
      <c r="A86" s="42"/>
      <c r="B86" s="43" t="s">
        <v>81</v>
      </c>
      <c r="C86" s="44">
        <v>15040</v>
      </c>
      <c r="D86" s="44">
        <v>752</v>
      </c>
      <c r="E86" s="44">
        <f>SUM(D83,E83)</f>
        <v>1504</v>
      </c>
      <c r="F86" s="44">
        <f>SUM(F83,G83,H83)</f>
        <v>2256</v>
      </c>
      <c r="G86" s="44">
        <f>SUM(D83,E83,F83,G83)</f>
        <v>3008</v>
      </c>
      <c r="H86" s="44">
        <f>SUM(D83,E83,F83,G83,H83)</f>
        <v>3760</v>
      </c>
      <c r="I86" s="45">
        <f>SUM(D83,E83,F83,G83,H83,I83)</f>
        <v>4512</v>
      </c>
      <c r="J86" s="45">
        <f>SUM(D83,E83,F83,G83,H83,I83,J83)</f>
        <v>5264</v>
      </c>
      <c r="K86" s="45">
        <f>SUM(D83,E83,F83,G83,H83,I83,J83,K83)</f>
        <v>6016</v>
      </c>
      <c r="L86" s="45">
        <f>SUM(D83,E83,F83,G83,H83,I83,J83,K83,L83)</f>
        <v>6768</v>
      </c>
      <c r="M86" s="45">
        <f>SUM(D83,E83,F83,G83,H83,I83,J83,K83,L83,M83)</f>
        <v>7520</v>
      </c>
      <c r="N86" s="44">
        <f>SUM(D83,E83,F83,G83,H83,I83,J83,K83,L83,M83,N83)</f>
        <v>8272</v>
      </c>
      <c r="O86" s="44">
        <f>SUM(D83,E83,F83,G83,H83,I83,J83,K83,L83,M83,N83,O83)</f>
        <v>9024</v>
      </c>
      <c r="P86" s="44">
        <f>SUM(D83,E83,F83,G83,H83,I83,J83,K83,L83,M83,N83,O83,P83)</f>
        <v>9776</v>
      </c>
      <c r="Q86" s="44">
        <f>SUM(D83,E83,F83,G83,H83,I83,J83,K83,L83,M83,N83,O83,P83,Q83)</f>
        <v>10528</v>
      </c>
      <c r="R86" s="44">
        <f>SUM(D83,E83,F83,G83,H83,I83,J83,K83,L83,M83,N83,O83,P83,Q83,R83)</f>
        <v>11280</v>
      </c>
      <c r="S86" s="44">
        <f>SUM(D83,E83,F83,G83,H83,I83,J83,K83,L83,M83,N83,O83,P83,Q83,R83,S83)</f>
        <v>12032</v>
      </c>
      <c r="T86" s="44">
        <f>SUM(D83,E83,F83,G83,H83,I83,J83,K83,L83,M83,N83,O83,P83,Q83,R83,S83,T83)</f>
        <v>12784</v>
      </c>
      <c r="U86" s="44">
        <f>SUM(D83,E83,F83,G83,H83,I83,J83,K83,L83,M83,N83,O83,P83,Q83,R83,S83,T83,U83)</f>
        <v>13536</v>
      </c>
      <c r="V86" s="44">
        <f>SUM(D83,E83,F83,G83,H83,I83,J83,K83,L83,M83,N83,O83,P83,Q83,R83,S83,T83,U83,V83)</f>
        <v>14288</v>
      </c>
      <c r="W86" s="44">
        <f>SUM(D83,E83,F83,G83,H83,I83,J83,K83,L83,M83,N83,O83,P83,Q83,R83,S83,T83,U83,V83,W83)</f>
        <v>15040</v>
      </c>
    </row>
    <row r="87" spans="1:23" x14ac:dyDescent="0.25">
      <c r="A87" s="42"/>
      <c r="B87" s="43"/>
      <c r="C87" s="44"/>
      <c r="D87" s="44"/>
      <c r="E87" s="44"/>
      <c r="F87" s="44"/>
      <c r="G87" s="44"/>
      <c r="H87" s="44"/>
      <c r="I87" s="45"/>
      <c r="J87" s="45"/>
      <c r="K87" s="45"/>
      <c r="L87" s="45"/>
      <c r="M87" s="45"/>
      <c r="N87" s="44"/>
      <c r="O87" s="44"/>
      <c r="P87" s="44"/>
      <c r="Q87" s="44"/>
      <c r="R87" s="44"/>
      <c r="S87" s="44"/>
      <c r="T87" s="44"/>
      <c r="U87" s="44"/>
      <c r="V87" s="44"/>
      <c r="W87" s="44"/>
    </row>
    <row r="88" spans="1:23" x14ac:dyDescent="0.25">
      <c r="A88" s="42"/>
      <c r="B88" s="40" t="s">
        <v>100</v>
      </c>
      <c r="C88" s="41">
        <v>1</v>
      </c>
      <c r="D88" s="44">
        <f>SUM(D85-D86)</f>
        <v>116</v>
      </c>
      <c r="E88" s="44">
        <f>SUM(E85-E86)</f>
        <v>557</v>
      </c>
      <c r="F88" s="41">
        <f t="shared" ref="F88:W88" si="10">SUM(F85-F86)</f>
        <v>537</v>
      </c>
      <c r="G88" s="41">
        <f t="shared" si="10"/>
        <v>1124</v>
      </c>
      <c r="H88" s="41">
        <f t="shared" si="10"/>
        <v>1094</v>
      </c>
      <c r="I88" s="17">
        <f t="shared" si="10"/>
        <v>1196</v>
      </c>
      <c r="J88" s="17">
        <f t="shared" si="10"/>
        <v>1341</v>
      </c>
      <c r="K88" s="17">
        <f t="shared" si="10"/>
        <v>1420</v>
      </c>
      <c r="L88" s="17">
        <f t="shared" si="10"/>
        <v>1596</v>
      </c>
      <c r="M88" s="17">
        <f t="shared" si="10"/>
        <v>1798</v>
      </c>
      <c r="N88" s="41">
        <f t="shared" si="10"/>
        <v>1881</v>
      </c>
      <c r="O88" s="41">
        <f>SUM(O85-O86)</f>
        <v>2192</v>
      </c>
      <c r="P88" s="41">
        <f t="shared" si="10"/>
        <v>2368</v>
      </c>
      <c r="Q88" s="41">
        <f t="shared" si="10"/>
        <v>2416</v>
      </c>
      <c r="R88" s="41">
        <f t="shared" si="10"/>
        <v>2278</v>
      </c>
      <c r="S88" s="41">
        <f t="shared" si="10"/>
        <v>2046</v>
      </c>
      <c r="T88" s="41">
        <f t="shared" si="10"/>
        <v>1722</v>
      </c>
      <c r="U88" s="41">
        <f t="shared" si="10"/>
        <v>1275</v>
      </c>
      <c r="V88" s="41">
        <f t="shared" si="10"/>
        <v>638</v>
      </c>
      <c r="W88" s="41">
        <f t="shared" si="10"/>
        <v>1</v>
      </c>
    </row>
    <row r="89" spans="1:23" x14ac:dyDescent="0.25">
      <c r="A89" s="9"/>
      <c r="B89" s="102"/>
      <c r="C89" s="102"/>
      <c r="D89" s="46"/>
      <c r="E89" s="46"/>
      <c r="F89" s="10"/>
      <c r="G89" s="10"/>
      <c r="H89" s="10"/>
      <c r="I89" s="10"/>
      <c r="J89" s="10"/>
      <c r="K89" s="10"/>
      <c r="L89" s="10"/>
      <c r="M89" s="10"/>
      <c r="N89" s="10"/>
      <c r="O89" s="10"/>
      <c r="P89" s="10"/>
      <c r="Q89" s="10"/>
      <c r="R89" s="10"/>
      <c r="S89" s="10"/>
      <c r="T89" s="10"/>
      <c r="U89" s="10"/>
      <c r="V89" s="10"/>
    </row>
    <row r="90" spans="1:23" x14ac:dyDescent="0.25">
      <c r="I90" s="4"/>
      <c r="J90" s="4"/>
      <c r="K90" s="4"/>
      <c r="L90" s="4"/>
      <c r="M90" s="10"/>
      <c r="N90" s="10"/>
      <c r="O90" s="10"/>
      <c r="P90" s="10"/>
      <c r="Q90" s="10"/>
      <c r="R90" s="10"/>
      <c r="S90" s="10"/>
      <c r="T90" s="10"/>
      <c r="U90" s="10"/>
      <c r="V90" s="10"/>
    </row>
    <row r="91" spans="1:23" x14ac:dyDescent="0.25">
      <c r="A91" s="9"/>
      <c r="B91" s="102"/>
      <c r="C91" s="102"/>
      <c r="D91" s="46"/>
      <c r="F91" s="10"/>
      <c r="G91" s="10"/>
      <c r="H91" s="10"/>
      <c r="I91" s="10"/>
      <c r="J91" s="10"/>
      <c r="K91" s="10"/>
      <c r="L91" s="10"/>
      <c r="M91" s="10"/>
      <c r="N91" s="10"/>
      <c r="O91" s="10"/>
      <c r="P91" s="10"/>
      <c r="Q91" s="10"/>
      <c r="R91" s="10"/>
      <c r="S91" s="10"/>
      <c r="T91" s="10"/>
      <c r="U91" s="10"/>
      <c r="V91" s="10"/>
    </row>
    <row r="92" spans="1:23" x14ac:dyDescent="0.25">
      <c r="I92" s="4"/>
      <c r="J92" s="4"/>
      <c r="K92" s="4"/>
      <c r="L92" s="4"/>
      <c r="M92" s="4"/>
    </row>
    <row r="93" spans="1:23" x14ac:dyDescent="0.25">
      <c r="I93" s="4"/>
      <c r="J93" s="4"/>
      <c r="K93" s="4"/>
      <c r="L93" s="4"/>
      <c r="M93" s="4"/>
    </row>
    <row r="94" spans="1:23" x14ac:dyDescent="0.25">
      <c r="I94" s="4"/>
      <c r="J94" s="4"/>
      <c r="K94" s="4"/>
      <c r="L94" s="4"/>
      <c r="M94" s="4"/>
    </row>
    <row r="95" spans="1:23" x14ac:dyDescent="0.25">
      <c r="I95" s="4"/>
      <c r="J95" s="4"/>
      <c r="K95" s="4"/>
      <c r="L95" s="4"/>
      <c r="M95" s="4"/>
    </row>
    <row r="96" spans="1:23" x14ac:dyDescent="0.25">
      <c r="I96" s="4"/>
      <c r="J96" s="4"/>
      <c r="K96" s="4"/>
      <c r="L96" s="4"/>
      <c r="M96" s="4"/>
    </row>
    <row r="97" spans="9:13" x14ac:dyDescent="0.25">
      <c r="I97" s="4"/>
      <c r="J97" s="4"/>
      <c r="K97" s="4"/>
      <c r="L97" s="4"/>
      <c r="M97" s="4"/>
    </row>
    <row r="98" spans="9:13" x14ac:dyDescent="0.25">
      <c r="I98" s="4"/>
      <c r="J98" s="4"/>
      <c r="K98" s="4"/>
      <c r="L98" s="4"/>
      <c r="M98" s="4"/>
    </row>
    <row r="99" spans="9:13" x14ac:dyDescent="0.25">
      <c r="I99" s="4"/>
      <c r="J99" s="4"/>
      <c r="K99" s="4"/>
      <c r="L99" s="4"/>
      <c r="M99" s="4"/>
    </row>
    <row r="100" spans="9:13" x14ac:dyDescent="0.25">
      <c r="I100" s="4"/>
      <c r="J100" s="4"/>
      <c r="K100" s="4"/>
      <c r="L100" s="4"/>
      <c r="M100" s="4"/>
    </row>
    <row r="101" spans="9:13" x14ac:dyDescent="0.25">
      <c r="I101" s="4"/>
      <c r="J101" s="4"/>
      <c r="K101" s="4"/>
      <c r="L101" s="4"/>
      <c r="M101" s="4"/>
    </row>
    <row r="102" spans="9:13" x14ac:dyDescent="0.25">
      <c r="I102" s="4"/>
      <c r="J102" s="4"/>
      <c r="K102" s="4"/>
      <c r="L102" s="4"/>
      <c r="M102" s="4"/>
    </row>
    <row r="103" spans="9:13" x14ac:dyDescent="0.25">
      <c r="I103" s="4"/>
      <c r="J103" s="4"/>
      <c r="K103" s="4"/>
      <c r="L103" s="4"/>
      <c r="M103" s="4"/>
    </row>
    <row r="104" spans="9:13" x14ac:dyDescent="0.25">
      <c r="I104" s="4"/>
      <c r="J104" s="4"/>
      <c r="K104" s="4"/>
      <c r="L104" s="4"/>
      <c r="M104" s="4"/>
    </row>
    <row r="105" spans="9:13" x14ac:dyDescent="0.25">
      <c r="I105" s="4"/>
      <c r="J105" s="4"/>
      <c r="K105" s="4"/>
      <c r="L105" s="4"/>
      <c r="M105" s="4"/>
    </row>
    <row r="106" spans="9:13" x14ac:dyDescent="0.25">
      <c r="I106" s="4"/>
      <c r="J106" s="4"/>
      <c r="K106" s="4"/>
      <c r="L106" s="4"/>
      <c r="M106" s="4"/>
    </row>
    <row r="107" spans="9:13" x14ac:dyDescent="0.25">
      <c r="I107" s="4"/>
      <c r="J107" s="4"/>
      <c r="K107" s="4"/>
      <c r="L107" s="4"/>
      <c r="M107" s="4"/>
    </row>
    <row r="108" spans="9:13" x14ac:dyDescent="0.25">
      <c r="I108" s="4"/>
      <c r="J108" s="4"/>
      <c r="K108" s="4"/>
      <c r="L108" s="4"/>
      <c r="M108" s="4"/>
    </row>
    <row r="109" spans="9:13" x14ac:dyDescent="0.25">
      <c r="I109" s="4"/>
      <c r="J109" s="4"/>
      <c r="K109" s="4"/>
      <c r="L109" s="4"/>
      <c r="M109" s="4"/>
    </row>
    <row r="110" spans="9:13" x14ac:dyDescent="0.25">
      <c r="I110" s="4"/>
      <c r="J110" s="4"/>
      <c r="K110" s="4"/>
      <c r="L110" s="4"/>
      <c r="M110" s="4"/>
    </row>
    <row r="111" spans="9:13" x14ac:dyDescent="0.25">
      <c r="I111" s="4"/>
      <c r="J111" s="4"/>
      <c r="K111" s="4"/>
      <c r="L111" s="4"/>
      <c r="M111" s="4"/>
    </row>
    <row r="112" spans="9:13" x14ac:dyDescent="0.25">
      <c r="I112" s="4"/>
      <c r="J112" s="4"/>
      <c r="K112" s="4"/>
      <c r="L112" s="4"/>
      <c r="M112" s="4"/>
    </row>
    <row r="113" spans="9:13" x14ac:dyDescent="0.25">
      <c r="I113" s="4"/>
      <c r="J113" s="4"/>
      <c r="K113" s="4"/>
      <c r="L113" s="4"/>
      <c r="M113" s="4"/>
    </row>
    <row r="114" spans="9:13" x14ac:dyDescent="0.25">
      <c r="I114" s="4"/>
      <c r="J114" s="4"/>
      <c r="K114" s="4"/>
      <c r="L114" s="4"/>
      <c r="M114" s="4"/>
    </row>
    <row r="115" spans="9:13" x14ac:dyDescent="0.25">
      <c r="I115" s="4"/>
      <c r="J115" s="4"/>
      <c r="K115" s="4"/>
      <c r="L115" s="4"/>
      <c r="M115" s="4"/>
    </row>
    <row r="116" spans="9:13" x14ac:dyDescent="0.25">
      <c r="I116" s="4"/>
      <c r="J116" s="4"/>
      <c r="K116" s="4"/>
      <c r="L116" s="4"/>
      <c r="M116" s="4"/>
    </row>
    <row r="117" spans="9:13" x14ac:dyDescent="0.25">
      <c r="I117" s="4"/>
      <c r="J117" s="4"/>
      <c r="K117" s="4"/>
      <c r="L117" s="4"/>
      <c r="M117" s="4"/>
    </row>
    <row r="118" spans="9:13" x14ac:dyDescent="0.25">
      <c r="I118" s="4"/>
      <c r="J118" s="4"/>
      <c r="K118" s="4"/>
      <c r="L118" s="4"/>
      <c r="M118" s="4"/>
    </row>
    <row r="119" spans="9:13" x14ac:dyDescent="0.25">
      <c r="I119" s="4"/>
      <c r="J119" s="4"/>
      <c r="K119" s="4"/>
      <c r="L119" s="4"/>
      <c r="M119" s="4"/>
    </row>
    <row r="120" spans="9:13" x14ac:dyDescent="0.25">
      <c r="I120" s="4"/>
      <c r="J120" s="4"/>
      <c r="K120" s="4"/>
      <c r="L120" s="4"/>
      <c r="M120" s="4"/>
    </row>
    <row r="121" spans="9:13" x14ac:dyDescent="0.25">
      <c r="I121" s="4"/>
      <c r="J121" s="4"/>
      <c r="K121" s="4"/>
      <c r="L121" s="4"/>
      <c r="M121" s="4"/>
    </row>
    <row r="122" spans="9:13" x14ac:dyDescent="0.25">
      <c r="I122" s="4"/>
      <c r="J122" s="4"/>
      <c r="K122" s="4"/>
      <c r="L122" s="4"/>
      <c r="M122" s="4"/>
    </row>
    <row r="123" spans="9:13" x14ac:dyDescent="0.25">
      <c r="I123" s="4"/>
      <c r="J123" s="4"/>
      <c r="K123" s="4"/>
      <c r="L123" s="4"/>
      <c r="M123" s="4"/>
    </row>
    <row r="124" spans="9:13" x14ac:dyDescent="0.25">
      <c r="I124" s="4"/>
      <c r="J124" s="4"/>
      <c r="K124" s="4"/>
      <c r="L124" s="4"/>
      <c r="M124" s="4"/>
    </row>
    <row r="125" spans="9:13" x14ac:dyDescent="0.25">
      <c r="I125" s="4"/>
      <c r="J125" s="4"/>
      <c r="K125" s="4"/>
      <c r="L125" s="4"/>
      <c r="M125" s="4"/>
    </row>
    <row r="126" spans="9:13" x14ac:dyDescent="0.25">
      <c r="I126" s="4"/>
      <c r="J126" s="4"/>
      <c r="K126" s="4"/>
      <c r="L126" s="4"/>
      <c r="M126" s="4"/>
    </row>
    <row r="127" spans="9:13" x14ac:dyDescent="0.25">
      <c r="I127" s="4"/>
      <c r="J127" s="4"/>
      <c r="K127" s="4"/>
      <c r="L127" s="4"/>
      <c r="M127" s="4"/>
    </row>
    <row r="128" spans="9:13" x14ac:dyDescent="0.25">
      <c r="I128" s="4"/>
      <c r="J128" s="4"/>
      <c r="K128" s="4"/>
      <c r="L128" s="4"/>
      <c r="M128" s="4"/>
    </row>
    <row r="129" spans="9:13" x14ac:dyDescent="0.25">
      <c r="I129" s="4"/>
      <c r="J129" s="4"/>
      <c r="K129" s="4"/>
      <c r="L129" s="4"/>
      <c r="M129" s="4"/>
    </row>
    <row r="130" spans="9:13" x14ac:dyDescent="0.25">
      <c r="I130" s="4"/>
      <c r="J130" s="4"/>
      <c r="K130" s="4"/>
      <c r="L130" s="4"/>
      <c r="M130" s="4"/>
    </row>
    <row r="131" spans="9:13" x14ac:dyDescent="0.25">
      <c r="I131" s="4"/>
      <c r="J131" s="4"/>
      <c r="K131" s="4"/>
      <c r="L131" s="4"/>
      <c r="M131" s="4"/>
    </row>
    <row r="132" spans="9:13" x14ac:dyDescent="0.25">
      <c r="I132" s="4"/>
      <c r="J132" s="4"/>
      <c r="K132" s="4"/>
      <c r="L132" s="4"/>
      <c r="M132" s="4"/>
    </row>
    <row r="133" spans="9:13" x14ac:dyDescent="0.25">
      <c r="I133" s="4"/>
      <c r="J133" s="4"/>
      <c r="K133" s="4"/>
      <c r="L133" s="4"/>
      <c r="M133" s="4"/>
    </row>
    <row r="134" spans="9:13" x14ac:dyDescent="0.25">
      <c r="I134" s="4"/>
      <c r="J134" s="4"/>
      <c r="K134" s="4"/>
      <c r="L134" s="4"/>
      <c r="M134" s="4"/>
    </row>
    <row r="135" spans="9:13" x14ac:dyDescent="0.25">
      <c r="I135" s="4"/>
      <c r="J135" s="4"/>
      <c r="K135" s="4"/>
      <c r="L135" s="4"/>
      <c r="M135" s="4"/>
    </row>
    <row r="136" spans="9:13" x14ac:dyDescent="0.25">
      <c r="I136" s="4"/>
      <c r="J136" s="4"/>
      <c r="K136" s="4"/>
      <c r="L136" s="4"/>
      <c r="M136" s="4"/>
    </row>
    <row r="137" spans="9:13" x14ac:dyDescent="0.25">
      <c r="I137" s="4"/>
      <c r="J137" s="4"/>
      <c r="K137" s="4"/>
      <c r="L137" s="4"/>
      <c r="M137" s="4"/>
    </row>
    <row r="138" spans="9:13" x14ac:dyDescent="0.25">
      <c r="I138" s="4"/>
      <c r="J138" s="4"/>
      <c r="K138" s="4"/>
      <c r="L138" s="4"/>
      <c r="M138" s="4"/>
    </row>
    <row r="139" spans="9:13" x14ac:dyDescent="0.25">
      <c r="I139" s="4"/>
      <c r="J139" s="4"/>
      <c r="K139" s="4"/>
      <c r="L139" s="4"/>
      <c r="M139" s="4"/>
    </row>
    <row r="140" spans="9:13" x14ac:dyDescent="0.25">
      <c r="I140" s="4"/>
      <c r="J140" s="4"/>
      <c r="K140" s="4"/>
      <c r="L140" s="4"/>
      <c r="M140" s="4"/>
    </row>
    <row r="141" spans="9:13" x14ac:dyDescent="0.25">
      <c r="I141" s="4"/>
      <c r="J141" s="4"/>
      <c r="K141" s="4"/>
      <c r="L141" s="4"/>
      <c r="M141" s="4"/>
    </row>
    <row r="142" spans="9:13" x14ac:dyDescent="0.25">
      <c r="I142" s="4"/>
      <c r="J142" s="4"/>
      <c r="K142" s="4"/>
      <c r="L142" s="4"/>
      <c r="M142" s="4"/>
    </row>
    <row r="143" spans="9:13" x14ac:dyDescent="0.25">
      <c r="I143" s="4"/>
      <c r="J143" s="4"/>
      <c r="K143" s="4"/>
      <c r="L143" s="4"/>
      <c r="M143" s="4"/>
    </row>
    <row r="144" spans="9:13" x14ac:dyDescent="0.25">
      <c r="I144" s="4"/>
      <c r="J144" s="4"/>
      <c r="K144" s="4"/>
      <c r="L144" s="4"/>
      <c r="M144" s="4"/>
    </row>
    <row r="145" spans="9:13" x14ac:dyDescent="0.25">
      <c r="I145" s="4"/>
      <c r="J145" s="4"/>
      <c r="K145" s="4"/>
      <c r="L145" s="4"/>
      <c r="M145" s="4"/>
    </row>
    <row r="146" spans="9:13" x14ac:dyDescent="0.25">
      <c r="I146" s="4"/>
      <c r="J146" s="4"/>
      <c r="K146" s="4"/>
      <c r="L146" s="4"/>
      <c r="M146" s="4"/>
    </row>
    <row r="147" spans="9:13" x14ac:dyDescent="0.25">
      <c r="I147" s="4"/>
      <c r="J147" s="4"/>
      <c r="K147" s="4"/>
      <c r="L147" s="4"/>
      <c r="M147" s="4"/>
    </row>
    <row r="148" spans="9:13" x14ac:dyDescent="0.25">
      <c r="I148" s="4"/>
      <c r="J148" s="4"/>
      <c r="K148" s="4"/>
      <c r="L148" s="4"/>
      <c r="M148" s="4"/>
    </row>
    <row r="149" spans="9:13" x14ac:dyDescent="0.25">
      <c r="I149" s="4"/>
      <c r="J149" s="4"/>
      <c r="K149" s="4"/>
      <c r="L149" s="4"/>
      <c r="M149" s="4"/>
    </row>
    <row r="150" spans="9:13" x14ac:dyDescent="0.25">
      <c r="I150" s="4"/>
      <c r="J150" s="4"/>
      <c r="K150" s="4"/>
      <c r="L150" s="4"/>
      <c r="M150" s="4"/>
    </row>
    <row r="151" spans="9:13" x14ac:dyDescent="0.25">
      <c r="I151" s="4"/>
      <c r="J151" s="4"/>
      <c r="K151" s="4"/>
      <c r="L151" s="4"/>
      <c r="M151" s="4"/>
    </row>
    <row r="152" spans="9:13" x14ac:dyDescent="0.25">
      <c r="I152" s="4"/>
      <c r="J152" s="4"/>
      <c r="K152" s="4"/>
      <c r="L152" s="4"/>
      <c r="M152" s="4"/>
    </row>
    <row r="153" spans="9:13" x14ac:dyDescent="0.25">
      <c r="I153" s="4"/>
      <c r="J153" s="4"/>
      <c r="K153" s="4"/>
      <c r="L153" s="4"/>
      <c r="M153" s="4"/>
    </row>
    <row r="154" spans="9:13" x14ac:dyDescent="0.25">
      <c r="I154" s="4"/>
      <c r="J154" s="4"/>
      <c r="K154" s="4"/>
      <c r="L154" s="4"/>
      <c r="M154" s="4"/>
    </row>
    <row r="155" spans="9:13" x14ac:dyDescent="0.25">
      <c r="I155" s="4"/>
      <c r="J155" s="4"/>
      <c r="K155" s="4"/>
      <c r="L155" s="4"/>
      <c r="M155" s="4"/>
    </row>
    <row r="156" spans="9:13" x14ac:dyDescent="0.25">
      <c r="I156" s="4"/>
      <c r="J156" s="4"/>
      <c r="K156" s="4"/>
      <c r="L156" s="4"/>
      <c r="M156" s="4"/>
    </row>
    <row r="157" spans="9:13" x14ac:dyDescent="0.25">
      <c r="I157" s="4"/>
      <c r="J157" s="4"/>
      <c r="K157" s="4"/>
      <c r="L157" s="4"/>
      <c r="M157" s="4"/>
    </row>
    <row r="158" spans="9:13" x14ac:dyDescent="0.25">
      <c r="I158" s="4"/>
      <c r="J158" s="4"/>
      <c r="K158" s="4"/>
      <c r="L158" s="4"/>
      <c r="M158" s="4"/>
    </row>
    <row r="159" spans="9:13" x14ac:dyDescent="0.25">
      <c r="I159" s="4"/>
      <c r="J159" s="4"/>
      <c r="K159" s="4"/>
      <c r="L159" s="4"/>
      <c r="M159" s="4"/>
    </row>
    <row r="160" spans="9:13" x14ac:dyDescent="0.25">
      <c r="I160" s="4"/>
      <c r="J160" s="4"/>
      <c r="K160" s="4"/>
      <c r="L160" s="4"/>
      <c r="M160" s="4"/>
    </row>
    <row r="161" spans="9:13" x14ac:dyDescent="0.25">
      <c r="I161" s="4"/>
      <c r="J161" s="4"/>
      <c r="K161" s="4"/>
      <c r="L161" s="4"/>
      <c r="M161" s="4"/>
    </row>
    <row r="162" spans="9:13" x14ac:dyDescent="0.25">
      <c r="I162" s="4"/>
      <c r="J162" s="4"/>
      <c r="K162" s="4"/>
      <c r="L162" s="4"/>
      <c r="M162" s="4"/>
    </row>
    <row r="163" spans="9:13" x14ac:dyDescent="0.25">
      <c r="I163" s="4"/>
      <c r="J163" s="4"/>
      <c r="K163" s="4"/>
      <c r="L163" s="4"/>
      <c r="M163" s="4"/>
    </row>
    <row r="164" spans="9:13" x14ac:dyDescent="0.25">
      <c r="I164" s="4"/>
      <c r="J164" s="4"/>
      <c r="K164" s="4"/>
      <c r="L164" s="4"/>
      <c r="M164" s="4"/>
    </row>
    <row r="165" spans="9:13" x14ac:dyDescent="0.25">
      <c r="I165" s="4"/>
      <c r="J165" s="4"/>
      <c r="K165" s="4"/>
      <c r="L165" s="4"/>
      <c r="M165" s="4"/>
    </row>
    <row r="166" spans="9:13" x14ac:dyDescent="0.25">
      <c r="I166" s="4"/>
      <c r="J166" s="4"/>
      <c r="K166" s="4"/>
      <c r="L166" s="4"/>
      <c r="M166" s="4"/>
    </row>
    <row r="167" spans="9:13" x14ac:dyDescent="0.25">
      <c r="I167" s="4"/>
      <c r="J167" s="4"/>
      <c r="K167" s="4"/>
      <c r="L167" s="4"/>
      <c r="M167" s="4"/>
    </row>
    <row r="168" spans="9:13" x14ac:dyDescent="0.25">
      <c r="I168" s="4"/>
      <c r="J168" s="4"/>
      <c r="K168" s="4"/>
      <c r="L168" s="4"/>
      <c r="M168" s="4"/>
    </row>
    <row r="169" spans="9:13" x14ac:dyDescent="0.25">
      <c r="I169" s="4"/>
      <c r="J169" s="4"/>
      <c r="K169" s="4"/>
      <c r="L169" s="4"/>
      <c r="M169" s="4"/>
    </row>
    <row r="170" spans="9:13" x14ac:dyDescent="0.25">
      <c r="I170" s="4"/>
      <c r="J170" s="4"/>
      <c r="K170" s="4"/>
      <c r="L170" s="4"/>
      <c r="M170" s="4"/>
    </row>
    <row r="171" spans="9:13" x14ac:dyDescent="0.25">
      <c r="I171" s="4"/>
      <c r="J171" s="4"/>
      <c r="K171" s="4"/>
      <c r="L171" s="4"/>
      <c r="M171" s="4"/>
    </row>
    <row r="172" spans="9:13" x14ac:dyDescent="0.25">
      <c r="I172" s="4"/>
      <c r="J172" s="4"/>
      <c r="K172" s="4"/>
      <c r="L172" s="4"/>
      <c r="M172" s="4"/>
    </row>
    <row r="173" spans="9:13" x14ac:dyDescent="0.25">
      <c r="I173" s="4"/>
      <c r="J173" s="4"/>
      <c r="K173" s="4"/>
      <c r="L173" s="4"/>
      <c r="M173" s="4"/>
    </row>
    <row r="174" spans="9:13" x14ac:dyDescent="0.25">
      <c r="I174" s="4"/>
      <c r="J174" s="4"/>
      <c r="K174" s="4"/>
      <c r="L174" s="4"/>
      <c r="M174" s="4"/>
    </row>
    <row r="175" spans="9:13" x14ac:dyDescent="0.25">
      <c r="I175" s="4"/>
      <c r="J175" s="4"/>
      <c r="K175" s="4"/>
      <c r="L175" s="4"/>
      <c r="M175" s="4"/>
    </row>
    <row r="176" spans="9:13" x14ac:dyDescent="0.25">
      <c r="I176" s="4"/>
      <c r="J176" s="4"/>
      <c r="K176" s="4"/>
      <c r="L176" s="4"/>
      <c r="M176" s="4"/>
    </row>
    <row r="177" spans="9:13" x14ac:dyDescent="0.25">
      <c r="I177" s="4"/>
      <c r="J177" s="4"/>
      <c r="K177" s="4"/>
      <c r="L177" s="4"/>
      <c r="M177" s="4"/>
    </row>
    <row r="178" spans="9:13" x14ac:dyDescent="0.25">
      <c r="I178" s="4"/>
      <c r="J178" s="4"/>
      <c r="K178" s="4"/>
      <c r="L178" s="4"/>
      <c r="M178" s="4"/>
    </row>
    <row r="179" spans="9:13" x14ac:dyDescent="0.25">
      <c r="I179" s="4"/>
      <c r="J179" s="4"/>
      <c r="K179" s="4"/>
      <c r="L179" s="4"/>
      <c r="M179" s="4"/>
    </row>
    <row r="180" spans="9:13" x14ac:dyDescent="0.25">
      <c r="I180" s="4"/>
      <c r="J180" s="4"/>
      <c r="K180" s="4"/>
      <c r="L180" s="4"/>
      <c r="M180" s="4"/>
    </row>
    <row r="181" spans="9:13" x14ac:dyDescent="0.25">
      <c r="I181" s="4"/>
      <c r="J181" s="4"/>
      <c r="K181" s="4"/>
      <c r="L181" s="4"/>
      <c r="M181" s="4"/>
    </row>
    <row r="182" spans="9:13" x14ac:dyDescent="0.25">
      <c r="I182" s="4"/>
      <c r="J182" s="4"/>
      <c r="K182" s="4"/>
      <c r="L182" s="4"/>
      <c r="M182" s="4"/>
    </row>
    <row r="183" spans="9:13" x14ac:dyDescent="0.25">
      <c r="I183" s="4"/>
      <c r="J183" s="4"/>
      <c r="K183" s="4"/>
      <c r="L183" s="4"/>
      <c r="M183" s="4"/>
    </row>
    <row r="184" spans="9:13" x14ac:dyDescent="0.25">
      <c r="I184" s="4"/>
      <c r="J184" s="4"/>
      <c r="K184" s="4"/>
      <c r="L184" s="4"/>
      <c r="M184" s="4"/>
    </row>
    <row r="185" spans="9:13" x14ac:dyDescent="0.25">
      <c r="I185" s="4"/>
      <c r="J185" s="4"/>
      <c r="K185" s="4"/>
      <c r="L185" s="4"/>
      <c r="M185" s="4"/>
    </row>
    <row r="186" spans="9:13" x14ac:dyDescent="0.25">
      <c r="I186" s="4"/>
      <c r="J186" s="4"/>
      <c r="K186" s="4"/>
      <c r="L186" s="4"/>
      <c r="M186" s="4"/>
    </row>
    <row r="187" spans="9:13" x14ac:dyDescent="0.25">
      <c r="I187" s="4"/>
      <c r="J187" s="4"/>
      <c r="K187" s="4"/>
      <c r="L187" s="4"/>
      <c r="M187" s="4"/>
    </row>
    <row r="188" spans="9:13" x14ac:dyDescent="0.25">
      <c r="I188" s="4"/>
      <c r="J188" s="4"/>
      <c r="K188" s="4"/>
      <c r="L188" s="4"/>
      <c r="M188" s="4"/>
    </row>
    <row r="189" spans="9:13" x14ac:dyDescent="0.25">
      <c r="I189" s="4"/>
      <c r="J189" s="4"/>
      <c r="K189" s="4"/>
      <c r="L189" s="4"/>
      <c r="M189" s="4"/>
    </row>
    <row r="190" spans="9:13" x14ac:dyDescent="0.25">
      <c r="I190" s="4"/>
      <c r="J190" s="4"/>
      <c r="K190" s="4"/>
      <c r="L190" s="4"/>
      <c r="M190" s="4"/>
    </row>
    <row r="191" spans="9:13" x14ac:dyDescent="0.25">
      <c r="I191" s="4"/>
      <c r="J191" s="4"/>
      <c r="K191" s="4"/>
      <c r="L191" s="4"/>
      <c r="M191" s="4"/>
    </row>
    <row r="192" spans="9:13" x14ac:dyDescent="0.25">
      <c r="I192" s="4"/>
      <c r="J192" s="4"/>
      <c r="K192" s="4"/>
      <c r="L192" s="4"/>
      <c r="M192" s="4"/>
    </row>
    <row r="193" spans="9:13" x14ac:dyDescent="0.25">
      <c r="I193" s="4"/>
      <c r="J193" s="4"/>
      <c r="K193" s="4"/>
      <c r="L193" s="4"/>
      <c r="M193" s="4"/>
    </row>
    <row r="194" spans="9:13" x14ac:dyDescent="0.25">
      <c r="I194" s="4"/>
      <c r="J194" s="4"/>
      <c r="K194" s="4"/>
      <c r="L194" s="4"/>
      <c r="M194" s="4"/>
    </row>
    <row r="195" spans="9:13" x14ac:dyDescent="0.25">
      <c r="I195" s="4"/>
      <c r="J195" s="4"/>
      <c r="K195" s="4"/>
      <c r="L195" s="4"/>
      <c r="M195" s="4"/>
    </row>
    <row r="196" spans="9:13" x14ac:dyDescent="0.25">
      <c r="I196" s="4"/>
      <c r="J196" s="4"/>
      <c r="K196" s="4"/>
      <c r="L196" s="4"/>
      <c r="M196" s="4"/>
    </row>
    <row r="197" spans="9:13" x14ac:dyDescent="0.25">
      <c r="I197" s="4"/>
      <c r="J197" s="4"/>
      <c r="K197" s="4"/>
      <c r="L197" s="4"/>
      <c r="M197" s="4"/>
    </row>
    <row r="198" spans="9:13" x14ac:dyDescent="0.25">
      <c r="I198" s="4"/>
      <c r="J198" s="4"/>
      <c r="K198" s="4"/>
      <c r="L198" s="4"/>
      <c r="M198" s="4"/>
    </row>
    <row r="199" spans="9:13" x14ac:dyDescent="0.25">
      <c r="I199" s="4"/>
      <c r="J199" s="4"/>
      <c r="K199" s="4"/>
      <c r="L199" s="4"/>
      <c r="M199" s="4"/>
    </row>
    <row r="200" spans="9:13" x14ac:dyDescent="0.25">
      <c r="I200" s="4"/>
      <c r="J200" s="4"/>
      <c r="K200" s="4"/>
      <c r="L200" s="4"/>
      <c r="M200" s="4"/>
    </row>
    <row r="201" spans="9:13" x14ac:dyDescent="0.25">
      <c r="I201" s="4"/>
      <c r="J201" s="4"/>
      <c r="K201" s="4"/>
      <c r="L201" s="4"/>
      <c r="M201" s="4"/>
    </row>
    <row r="202" spans="9:13" x14ac:dyDescent="0.25">
      <c r="I202" s="4"/>
      <c r="J202" s="4"/>
      <c r="K202" s="4"/>
      <c r="L202" s="4"/>
      <c r="M202" s="4"/>
    </row>
    <row r="203" spans="9:13" x14ac:dyDescent="0.25">
      <c r="I203" s="4"/>
      <c r="J203" s="4"/>
      <c r="K203" s="4"/>
      <c r="L203" s="4"/>
      <c r="M203" s="4"/>
    </row>
    <row r="204" spans="9:13" x14ac:dyDescent="0.25">
      <c r="I204" s="4"/>
      <c r="J204" s="4"/>
      <c r="K204" s="4"/>
      <c r="L204" s="4"/>
      <c r="M204" s="4"/>
    </row>
    <row r="205" spans="9:13" x14ac:dyDescent="0.25">
      <c r="I205" s="4"/>
      <c r="J205" s="4"/>
      <c r="K205" s="4"/>
      <c r="L205" s="4"/>
      <c r="M205" s="4"/>
    </row>
    <row r="206" spans="9:13" x14ac:dyDescent="0.25">
      <c r="I206" s="4"/>
      <c r="J206" s="4"/>
      <c r="K206" s="4"/>
      <c r="L206" s="4"/>
      <c r="M206" s="4"/>
    </row>
    <row r="207" spans="9:13" x14ac:dyDescent="0.25">
      <c r="I207" s="4"/>
      <c r="J207" s="4"/>
      <c r="K207" s="4"/>
      <c r="L207" s="4"/>
      <c r="M207" s="4"/>
    </row>
    <row r="208" spans="9:13" x14ac:dyDescent="0.25">
      <c r="I208" s="4"/>
      <c r="J208" s="4"/>
      <c r="K208" s="4"/>
      <c r="L208" s="4"/>
      <c r="M208" s="4"/>
    </row>
    <row r="209" spans="9:13" x14ac:dyDescent="0.25">
      <c r="I209" s="4"/>
      <c r="J209" s="4"/>
      <c r="K209" s="4"/>
      <c r="L209" s="4"/>
      <c r="M209" s="4"/>
    </row>
    <row r="210" spans="9:13" x14ac:dyDescent="0.25">
      <c r="I210" s="4"/>
      <c r="J210" s="4"/>
      <c r="K210" s="4"/>
      <c r="L210" s="4"/>
      <c r="M210" s="4"/>
    </row>
    <row r="211" spans="9:13" x14ac:dyDescent="0.25">
      <c r="I211" s="4"/>
      <c r="J211" s="4"/>
      <c r="K211" s="4"/>
      <c r="L211" s="4"/>
      <c r="M211" s="4"/>
    </row>
    <row r="212" spans="9:13" x14ac:dyDescent="0.25">
      <c r="I212" s="4"/>
      <c r="J212" s="4"/>
      <c r="K212" s="4"/>
      <c r="L212" s="4"/>
      <c r="M212" s="4"/>
    </row>
    <row r="213" spans="9:13" x14ac:dyDescent="0.25">
      <c r="I213" s="4"/>
      <c r="J213" s="4"/>
      <c r="K213" s="4"/>
      <c r="L213" s="4"/>
      <c r="M213" s="4"/>
    </row>
    <row r="214" spans="9:13" x14ac:dyDescent="0.25">
      <c r="I214" s="4"/>
      <c r="J214" s="4"/>
      <c r="K214" s="4"/>
      <c r="L214" s="4"/>
      <c r="M214" s="4"/>
    </row>
    <row r="215" spans="9:13" x14ac:dyDescent="0.25">
      <c r="I215" s="4"/>
      <c r="J215" s="4"/>
      <c r="K215" s="4"/>
      <c r="L215" s="4"/>
      <c r="M215" s="4"/>
    </row>
    <row r="216" spans="9:13" x14ac:dyDescent="0.25">
      <c r="I216" s="4"/>
      <c r="J216" s="4"/>
      <c r="K216" s="4"/>
      <c r="L216" s="4"/>
      <c r="M216" s="4"/>
    </row>
    <row r="217" spans="9:13" x14ac:dyDescent="0.25">
      <c r="I217" s="4"/>
      <c r="J217" s="4"/>
      <c r="K217" s="4"/>
      <c r="L217" s="4"/>
      <c r="M217" s="4"/>
    </row>
    <row r="218" spans="9:13" x14ac:dyDescent="0.25">
      <c r="I218" s="4"/>
      <c r="J218" s="4"/>
      <c r="K218" s="4"/>
      <c r="L218" s="4"/>
      <c r="M218" s="4"/>
    </row>
    <row r="219" spans="9:13" x14ac:dyDescent="0.25">
      <c r="I219" s="4"/>
      <c r="J219" s="4"/>
      <c r="K219" s="4"/>
      <c r="L219" s="4"/>
      <c r="M219" s="4"/>
    </row>
    <row r="220" spans="9:13" x14ac:dyDescent="0.25">
      <c r="I220" s="4"/>
      <c r="J220" s="4"/>
      <c r="K220" s="4"/>
      <c r="L220" s="4"/>
      <c r="M220" s="4"/>
    </row>
    <row r="221" spans="9:13" x14ac:dyDescent="0.25">
      <c r="I221" s="4"/>
      <c r="J221" s="4"/>
      <c r="K221" s="4"/>
      <c r="L221" s="4"/>
      <c r="M221" s="4"/>
    </row>
    <row r="222" spans="9:13" x14ac:dyDescent="0.25">
      <c r="I222" s="4"/>
      <c r="J222" s="4"/>
      <c r="K222" s="4"/>
      <c r="L222" s="4"/>
      <c r="M222" s="4"/>
    </row>
    <row r="223" spans="9:13" x14ac:dyDescent="0.25">
      <c r="I223" s="4"/>
      <c r="J223" s="4"/>
      <c r="K223" s="4"/>
      <c r="L223" s="4"/>
      <c r="M223" s="4"/>
    </row>
    <row r="224" spans="9:13" x14ac:dyDescent="0.25">
      <c r="I224" s="4"/>
      <c r="J224" s="4"/>
      <c r="K224" s="4"/>
      <c r="L224" s="4"/>
      <c r="M224" s="4"/>
    </row>
    <row r="225" spans="9:13" x14ac:dyDescent="0.25">
      <c r="I225" s="4"/>
      <c r="J225" s="4"/>
      <c r="K225" s="4"/>
      <c r="L225" s="4"/>
      <c r="M225" s="4"/>
    </row>
    <row r="226" spans="9:13" x14ac:dyDescent="0.25">
      <c r="I226" s="4"/>
      <c r="J226" s="4"/>
      <c r="K226" s="4"/>
      <c r="L226" s="4"/>
      <c r="M226" s="4"/>
    </row>
    <row r="227" spans="9:13" x14ac:dyDescent="0.25">
      <c r="I227" s="4"/>
      <c r="J227" s="4"/>
      <c r="K227" s="4"/>
      <c r="L227" s="4"/>
      <c r="M227" s="4"/>
    </row>
    <row r="228" spans="9:13" x14ac:dyDescent="0.25">
      <c r="I228" s="4"/>
      <c r="J228" s="4"/>
      <c r="K228" s="4"/>
      <c r="L228" s="4"/>
      <c r="M228" s="4"/>
    </row>
    <row r="229" spans="9:13" x14ac:dyDescent="0.25">
      <c r="I229" s="4"/>
      <c r="J229" s="4"/>
      <c r="K229" s="4"/>
      <c r="L229" s="4"/>
      <c r="M229" s="4"/>
    </row>
    <row r="230" spans="9:13" x14ac:dyDescent="0.25">
      <c r="I230" s="4"/>
      <c r="J230" s="4"/>
      <c r="K230" s="4"/>
      <c r="L230" s="4"/>
      <c r="M230" s="4"/>
    </row>
    <row r="231" spans="9:13" x14ac:dyDescent="0.25">
      <c r="I231" s="4"/>
      <c r="J231" s="4"/>
      <c r="K231" s="4"/>
      <c r="L231" s="4"/>
      <c r="M231" s="4"/>
    </row>
    <row r="232" spans="9:13" x14ac:dyDescent="0.25">
      <c r="I232" s="4"/>
      <c r="J232" s="4"/>
      <c r="K232" s="4"/>
      <c r="L232" s="4"/>
      <c r="M232" s="4"/>
    </row>
    <row r="233" spans="9:13" x14ac:dyDescent="0.25">
      <c r="I233" s="4"/>
      <c r="J233" s="4"/>
      <c r="K233" s="4"/>
      <c r="L233" s="4"/>
      <c r="M233" s="4"/>
    </row>
    <row r="234" spans="9:13" x14ac:dyDescent="0.25">
      <c r="I234" s="4"/>
      <c r="J234" s="4"/>
      <c r="K234" s="4"/>
      <c r="L234" s="4"/>
      <c r="M234" s="4"/>
    </row>
    <row r="235" spans="9:13" x14ac:dyDescent="0.25">
      <c r="I235" s="4"/>
      <c r="J235" s="4"/>
      <c r="K235" s="4"/>
      <c r="L235" s="4"/>
      <c r="M235" s="4"/>
    </row>
    <row r="236" spans="9:13" x14ac:dyDescent="0.25">
      <c r="I236" s="4"/>
      <c r="J236" s="4"/>
      <c r="K236" s="4"/>
      <c r="L236" s="4"/>
      <c r="M236" s="4"/>
    </row>
    <row r="237" spans="9:13" x14ac:dyDescent="0.25">
      <c r="I237" s="4"/>
      <c r="J237" s="4"/>
      <c r="K237" s="4"/>
      <c r="L237" s="4"/>
      <c r="M237" s="4"/>
    </row>
    <row r="238" spans="9:13" x14ac:dyDescent="0.25">
      <c r="I238" s="4"/>
      <c r="J238" s="4"/>
      <c r="K238" s="4"/>
      <c r="L238" s="4"/>
      <c r="M238" s="4"/>
    </row>
    <row r="239" spans="9:13" x14ac:dyDescent="0.25">
      <c r="I239" s="4"/>
      <c r="J239" s="4"/>
      <c r="K239" s="4"/>
      <c r="L239" s="4"/>
      <c r="M239" s="4"/>
    </row>
    <row r="240" spans="9:13" x14ac:dyDescent="0.25">
      <c r="I240" s="4"/>
      <c r="J240" s="4"/>
      <c r="K240" s="4"/>
      <c r="L240" s="4"/>
      <c r="M240" s="4"/>
    </row>
    <row r="241" spans="9:13" x14ac:dyDescent="0.25">
      <c r="I241" s="4"/>
      <c r="J241" s="4"/>
      <c r="K241" s="4"/>
      <c r="L241" s="4"/>
      <c r="M241" s="4"/>
    </row>
    <row r="242" spans="9:13" x14ac:dyDescent="0.25">
      <c r="I242" s="4"/>
      <c r="J242" s="4"/>
      <c r="K242" s="4"/>
      <c r="L242" s="4"/>
      <c r="M242" s="4"/>
    </row>
    <row r="243" spans="9:13" x14ac:dyDescent="0.25">
      <c r="I243" s="4"/>
      <c r="J243" s="4"/>
      <c r="K243" s="4"/>
      <c r="L243" s="4"/>
      <c r="M243" s="4"/>
    </row>
    <row r="244" spans="9:13" x14ac:dyDescent="0.25">
      <c r="I244" s="4"/>
      <c r="J244" s="4"/>
      <c r="K244" s="4"/>
      <c r="L244" s="4"/>
      <c r="M244" s="4"/>
    </row>
    <row r="245" spans="9:13" x14ac:dyDescent="0.25">
      <c r="I245" s="4"/>
      <c r="J245" s="4"/>
      <c r="K245" s="4"/>
      <c r="L245" s="4"/>
      <c r="M245" s="4"/>
    </row>
    <row r="246" spans="9:13" x14ac:dyDescent="0.25">
      <c r="I246" s="4"/>
      <c r="J246" s="4"/>
      <c r="K246" s="4"/>
      <c r="L246" s="4"/>
      <c r="M246" s="4"/>
    </row>
    <row r="247" spans="9:13" x14ac:dyDescent="0.25">
      <c r="I247" s="4"/>
      <c r="J247" s="4"/>
      <c r="K247" s="4"/>
      <c r="L247" s="4"/>
      <c r="M247" s="4"/>
    </row>
    <row r="248" spans="9:13" x14ac:dyDescent="0.25">
      <c r="I248" s="4"/>
      <c r="J248" s="4"/>
      <c r="K248" s="4"/>
      <c r="L248" s="4"/>
      <c r="M248" s="4"/>
    </row>
    <row r="249" spans="9:13" x14ac:dyDescent="0.25">
      <c r="I249" s="4"/>
      <c r="J249" s="4"/>
      <c r="K249" s="4"/>
      <c r="L249" s="4"/>
      <c r="M249" s="4"/>
    </row>
    <row r="250" spans="9:13" x14ac:dyDescent="0.25">
      <c r="I250" s="4"/>
      <c r="J250" s="4"/>
      <c r="K250" s="4"/>
      <c r="L250" s="4"/>
      <c r="M250" s="4"/>
    </row>
    <row r="251" spans="9:13" x14ac:dyDescent="0.25">
      <c r="I251" s="4"/>
      <c r="J251" s="4"/>
      <c r="K251" s="4"/>
      <c r="L251" s="4"/>
      <c r="M251" s="4"/>
    </row>
    <row r="252" spans="9:13" x14ac:dyDescent="0.25">
      <c r="I252" s="4"/>
      <c r="J252" s="4"/>
      <c r="K252" s="4"/>
      <c r="L252" s="4"/>
      <c r="M252" s="4"/>
    </row>
    <row r="253" spans="9:13" x14ac:dyDescent="0.25">
      <c r="I253" s="4"/>
      <c r="J253" s="4"/>
      <c r="K253" s="4"/>
      <c r="L253" s="4"/>
      <c r="M253" s="4"/>
    </row>
    <row r="254" spans="9:13" x14ac:dyDescent="0.25">
      <c r="I254" s="4"/>
      <c r="J254" s="4"/>
      <c r="K254" s="4"/>
      <c r="L254" s="4"/>
      <c r="M254" s="4"/>
    </row>
    <row r="255" spans="9:13" x14ac:dyDescent="0.25">
      <c r="I255" s="4"/>
      <c r="J255" s="4"/>
      <c r="K255" s="4"/>
      <c r="L255" s="4"/>
      <c r="M255" s="4"/>
    </row>
    <row r="256" spans="9:13" x14ac:dyDescent="0.25">
      <c r="I256" s="4"/>
      <c r="J256" s="4"/>
      <c r="K256" s="4"/>
      <c r="L256" s="4"/>
      <c r="M256" s="4"/>
    </row>
    <row r="257" spans="9:13" x14ac:dyDescent="0.25">
      <c r="I257" s="4"/>
      <c r="J257" s="4"/>
      <c r="K257" s="4"/>
      <c r="L257" s="4"/>
      <c r="M257" s="4"/>
    </row>
    <row r="258" spans="9:13" x14ac:dyDescent="0.25">
      <c r="I258" s="4"/>
      <c r="J258" s="4"/>
      <c r="K258" s="4"/>
      <c r="L258" s="4"/>
      <c r="M258" s="4"/>
    </row>
    <row r="259" spans="9:13" x14ac:dyDescent="0.25">
      <c r="I259" s="4"/>
      <c r="J259" s="4"/>
      <c r="K259" s="4"/>
      <c r="L259" s="4"/>
      <c r="M259" s="4"/>
    </row>
    <row r="260" spans="9:13" x14ac:dyDescent="0.25">
      <c r="I260" s="4"/>
      <c r="J260" s="4"/>
      <c r="K260" s="4"/>
      <c r="L260" s="4"/>
      <c r="M260" s="4"/>
    </row>
    <row r="261" spans="9:13" x14ac:dyDescent="0.25">
      <c r="I261" s="4"/>
      <c r="J261" s="4"/>
      <c r="K261" s="4"/>
      <c r="L261" s="4"/>
      <c r="M261" s="4"/>
    </row>
    <row r="262" spans="9:13" x14ac:dyDescent="0.25">
      <c r="I262" s="4"/>
      <c r="J262" s="4"/>
      <c r="K262" s="4"/>
      <c r="L262" s="4"/>
      <c r="M262" s="4"/>
    </row>
    <row r="263" spans="9:13" x14ac:dyDescent="0.25">
      <c r="I263" s="4"/>
      <c r="J263" s="4"/>
      <c r="K263" s="4"/>
      <c r="L263" s="4"/>
      <c r="M263" s="4"/>
    </row>
    <row r="264" spans="9:13" x14ac:dyDescent="0.25">
      <c r="I264" s="4"/>
      <c r="J264" s="4"/>
      <c r="K264" s="4"/>
      <c r="L264" s="4"/>
      <c r="M264" s="4"/>
    </row>
    <row r="265" spans="9:13" x14ac:dyDescent="0.25">
      <c r="I265" s="4"/>
      <c r="J265" s="4"/>
      <c r="K265" s="4"/>
      <c r="L265" s="4"/>
      <c r="M265" s="4"/>
    </row>
    <row r="266" spans="9:13" x14ac:dyDescent="0.25">
      <c r="I266" s="4"/>
      <c r="J266" s="4"/>
      <c r="K266" s="4"/>
      <c r="L266" s="4"/>
      <c r="M266" s="4"/>
    </row>
    <row r="267" spans="9:13" x14ac:dyDescent="0.25">
      <c r="I267" s="4"/>
      <c r="J267" s="4"/>
      <c r="K267" s="4"/>
      <c r="L267" s="4"/>
      <c r="M267" s="4"/>
    </row>
    <row r="268" spans="9:13" x14ac:dyDescent="0.25">
      <c r="I268" s="4"/>
      <c r="J268" s="4"/>
      <c r="K268" s="4"/>
      <c r="L268" s="4"/>
      <c r="M268" s="4"/>
    </row>
    <row r="269" spans="9:13" x14ac:dyDescent="0.25">
      <c r="I269" s="4"/>
      <c r="J269" s="4"/>
      <c r="K269" s="4"/>
      <c r="L269" s="4"/>
      <c r="M269" s="4"/>
    </row>
    <row r="270" spans="9:13" x14ac:dyDescent="0.25">
      <c r="I270" s="4"/>
      <c r="J270" s="4"/>
      <c r="K270" s="4"/>
      <c r="L270" s="4"/>
      <c r="M270" s="4"/>
    </row>
    <row r="271" spans="9:13" x14ac:dyDescent="0.25">
      <c r="I271" s="4"/>
      <c r="J271" s="4"/>
      <c r="K271" s="4"/>
      <c r="L271" s="4"/>
      <c r="M271" s="4"/>
    </row>
    <row r="272" spans="9:13" x14ac:dyDescent="0.25">
      <c r="I272" s="4"/>
      <c r="J272" s="4"/>
      <c r="K272" s="4"/>
      <c r="L272" s="4"/>
      <c r="M272" s="4"/>
    </row>
    <row r="273" spans="9:13" x14ac:dyDescent="0.25">
      <c r="I273" s="4"/>
      <c r="J273" s="4"/>
      <c r="K273" s="4"/>
      <c r="L273" s="4"/>
      <c r="M273" s="4"/>
    </row>
    <row r="274" spans="9:13" x14ac:dyDescent="0.25">
      <c r="I274" s="4"/>
      <c r="J274" s="4"/>
      <c r="K274" s="4"/>
      <c r="L274" s="4"/>
      <c r="M274" s="4"/>
    </row>
    <row r="275" spans="9:13" x14ac:dyDescent="0.25">
      <c r="I275" s="4"/>
      <c r="J275" s="4"/>
      <c r="K275" s="4"/>
      <c r="L275" s="4"/>
      <c r="M275" s="4"/>
    </row>
    <row r="276" spans="9:13" x14ac:dyDescent="0.25">
      <c r="I276" s="4"/>
      <c r="J276" s="4"/>
      <c r="K276" s="4"/>
      <c r="L276" s="4"/>
      <c r="M276" s="4"/>
    </row>
    <row r="277" spans="9:13" x14ac:dyDescent="0.25">
      <c r="I277" s="4"/>
      <c r="J277" s="4"/>
      <c r="K277" s="4"/>
      <c r="L277" s="4"/>
      <c r="M277" s="4"/>
    </row>
    <row r="278" spans="9:13" x14ac:dyDescent="0.25">
      <c r="I278" s="4"/>
      <c r="J278" s="4"/>
      <c r="K278" s="4"/>
      <c r="L278" s="4"/>
      <c r="M278" s="4"/>
    </row>
    <row r="279" spans="9:13" x14ac:dyDescent="0.25">
      <c r="I279" s="4"/>
      <c r="J279" s="4"/>
      <c r="K279" s="4"/>
      <c r="L279" s="4"/>
      <c r="M279" s="4"/>
    </row>
    <row r="280" spans="9:13" x14ac:dyDescent="0.25">
      <c r="I280" s="4"/>
      <c r="J280" s="4"/>
      <c r="K280" s="4"/>
      <c r="L280" s="4"/>
      <c r="M280" s="4"/>
    </row>
    <row r="281" spans="9:13" x14ac:dyDescent="0.25">
      <c r="I281" s="4"/>
      <c r="J281" s="4"/>
      <c r="K281" s="4"/>
      <c r="L281" s="4"/>
      <c r="M281" s="4"/>
    </row>
    <row r="282" spans="9:13" x14ac:dyDescent="0.25">
      <c r="I282" s="4"/>
      <c r="J282" s="4"/>
      <c r="K282" s="4"/>
      <c r="L282" s="4"/>
      <c r="M282" s="4"/>
    </row>
    <row r="283" spans="9:13" x14ac:dyDescent="0.25">
      <c r="I283" s="4"/>
      <c r="J283" s="4"/>
      <c r="K283" s="4"/>
      <c r="L283" s="4"/>
      <c r="M283" s="4"/>
    </row>
    <row r="284" spans="9:13" x14ac:dyDescent="0.25">
      <c r="I284" s="4"/>
      <c r="J284" s="4"/>
      <c r="K284" s="4"/>
      <c r="L284" s="4"/>
      <c r="M284" s="4"/>
    </row>
    <row r="285" spans="9:13" x14ac:dyDescent="0.25">
      <c r="I285" s="4"/>
      <c r="J285" s="4"/>
      <c r="K285" s="4"/>
      <c r="L285" s="4"/>
      <c r="M285" s="4"/>
    </row>
    <row r="286" spans="9:13" x14ac:dyDescent="0.25">
      <c r="I286" s="4"/>
      <c r="J286" s="4"/>
      <c r="K286" s="4"/>
      <c r="L286" s="4"/>
      <c r="M286" s="4"/>
    </row>
    <row r="287" spans="9:13" x14ac:dyDescent="0.25">
      <c r="I287" s="4"/>
      <c r="J287" s="4"/>
      <c r="K287" s="4"/>
      <c r="L287" s="4"/>
      <c r="M287" s="4"/>
    </row>
    <row r="288" spans="9:13" x14ac:dyDescent="0.25">
      <c r="I288" s="4"/>
      <c r="J288" s="4"/>
      <c r="K288" s="4"/>
      <c r="L288" s="4"/>
      <c r="M288" s="4"/>
    </row>
    <row r="289" spans="9:13" x14ac:dyDescent="0.25">
      <c r="I289" s="4"/>
      <c r="J289" s="4"/>
      <c r="K289" s="4"/>
      <c r="L289" s="4"/>
      <c r="M289" s="4"/>
    </row>
    <row r="290" spans="9:13" x14ac:dyDescent="0.25">
      <c r="I290" s="4"/>
      <c r="J290" s="4"/>
      <c r="K290" s="4"/>
      <c r="L290" s="4"/>
      <c r="M290" s="4"/>
    </row>
    <row r="291" spans="9:13" x14ac:dyDescent="0.25">
      <c r="I291" s="4"/>
      <c r="J291" s="4"/>
      <c r="K291" s="4"/>
      <c r="L291" s="4"/>
      <c r="M291" s="4"/>
    </row>
    <row r="292" spans="9:13" x14ac:dyDescent="0.25">
      <c r="I292" s="4"/>
      <c r="J292" s="4"/>
      <c r="K292" s="4"/>
      <c r="L292" s="4"/>
      <c r="M292" s="4"/>
    </row>
    <row r="293" spans="9:13" x14ac:dyDescent="0.25">
      <c r="I293" s="4"/>
      <c r="J293" s="4"/>
      <c r="K293" s="4"/>
      <c r="L293" s="4"/>
      <c r="M293" s="4"/>
    </row>
    <row r="294" spans="9:13" x14ac:dyDescent="0.25">
      <c r="I294" s="4"/>
      <c r="J294" s="4"/>
      <c r="K294" s="4"/>
      <c r="L294" s="4"/>
      <c r="M294" s="4"/>
    </row>
    <row r="295" spans="9:13" x14ac:dyDescent="0.25">
      <c r="I295" s="4"/>
      <c r="J295" s="4"/>
      <c r="K295" s="4"/>
      <c r="L295" s="4"/>
      <c r="M295" s="4"/>
    </row>
    <row r="296" spans="9:13" x14ac:dyDescent="0.25">
      <c r="I296" s="4"/>
      <c r="J296" s="4"/>
      <c r="K296" s="4"/>
      <c r="L296" s="4"/>
      <c r="M296" s="4"/>
    </row>
    <row r="297" spans="9:13" x14ac:dyDescent="0.25">
      <c r="I297" s="4"/>
      <c r="J297" s="4"/>
      <c r="K297" s="4"/>
      <c r="L297" s="4"/>
      <c r="M297" s="4"/>
    </row>
    <row r="298" spans="9:13" x14ac:dyDescent="0.25">
      <c r="I298" s="4"/>
      <c r="J298" s="4"/>
      <c r="K298" s="4"/>
      <c r="L298" s="4"/>
      <c r="M298" s="4"/>
    </row>
    <row r="299" spans="9:13" x14ac:dyDescent="0.25">
      <c r="I299" s="4"/>
      <c r="J299" s="4"/>
      <c r="K299" s="4"/>
      <c r="L299" s="4"/>
      <c r="M299" s="4"/>
    </row>
    <row r="300" spans="9:13" x14ac:dyDescent="0.25">
      <c r="I300" s="4"/>
      <c r="J300" s="4"/>
      <c r="K300" s="4"/>
      <c r="L300" s="4"/>
      <c r="M300" s="4"/>
    </row>
    <row r="301" spans="9:13" x14ac:dyDescent="0.25">
      <c r="I301" s="4"/>
      <c r="J301" s="4"/>
      <c r="K301" s="4"/>
      <c r="L301" s="4"/>
      <c r="M301" s="4"/>
    </row>
    <row r="302" spans="9:13" x14ac:dyDescent="0.25">
      <c r="I302" s="4"/>
      <c r="J302" s="4"/>
      <c r="K302" s="4"/>
      <c r="L302" s="4"/>
      <c r="M302" s="4"/>
    </row>
    <row r="303" spans="9:13" x14ac:dyDescent="0.25">
      <c r="I303" s="4"/>
      <c r="J303" s="4"/>
      <c r="K303" s="4"/>
      <c r="L303" s="4"/>
      <c r="M303" s="4"/>
    </row>
    <row r="304" spans="9:13" x14ac:dyDescent="0.25">
      <c r="I304" s="4"/>
      <c r="J304" s="4"/>
      <c r="K304" s="4"/>
      <c r="L304" s="4"/>
      <c r="M304" s="4"/>
    </row>
    <row r="305" spans="9:13" x14ac:dyDescent="0.25">
      <c r="I305" s="4"/>
      <c r="J305" s="4"/>
      <c r="K305" s="4"/>
      <c r="L305" s="4"/>
      <c r="M305" s="4"/>
    </row>
    <row r="306" spans="9:13" x14ac:dyDescent="0.25">
      <c r="I306" s="4"/>
      <c r="J306" s="4"/>
      <c r="K306" s="4"/>
      <c r="L306" s="4"/>
      <c r="M306" s="4"/>
    </row>
    <row r="307" spans="9:13" x14ac:dyDescent="0.25">
      <c r="I307" s="4"/>
      <c r="J307" s="4"/>
      <c r="K307" s="4"/>
      <c r="L307" s="4"/>
      <c r="M307" s="4"/>
    </row>
    <row r="308" spans="9:13" x14ac:dyDescent="0.25">
      <c r="I308" s="4"/>
      <c r="J308" s="4"/>
      <c r="K308" s="4"/>
      <c r="L308" s="4"/>
      <c r="M308" s="4"/>
    </row>
    <row r="309" spans="9:13" x14ac:dyDescent="0.25">
      <c r="I309" s="4"/>
      <c r="J309" s="4"/>
      <c r="K309" s="4"/>
      <c r="L309" s="4"/>
      <c r="M309" s="4"/>
    </row>
    <row r="310" spans="9:13" x14ac:dyDescent="0.25">
      <c r="I310" s="4"/>
      <c r="J310" s="4"/>
      <c r="K310" s="4"/>
      <c r="L310" s="4"/>
      <c r="M310" s="4"/>
    </row>
    <row r="311" spans="9:13" x14ac:dyDescent="0.25">
      <c r="I311" s="4"/>
      <c r="J311" s="4"/>
      <c r="K311" s="4"/>
      <c r="L311" s="4"/>
      <c r="M311" s="4"/>
    </row>
    <row r="312" spans="9:13" x14ac:dyDescent="0.25">
      <c r="I312" s="4"/>
      <c r="J312" s="4"/>
      <c r="K312" s="4"/>
      <c r="L312" s="4"/>
      <c r="M312" s="4"/>
    </row>
    <row r="313" spans="9:13" x14ac:dyDescent="0.25">
      <c r="I313" s="4"/>
      <c r="J313" s="4"/>
      <c r="K313" s="4"/>
      <c r="L313" s="4"/>
      <c r="M313" s="4"/>
    </row>
    <row r="314" spans="9:13" x14ac:dyDescent="0.25">
      <c r="I314" s="4"/>
      <c r="J314" s="4"/>
      <c r="K314" s="4"/>
      <c r="L314" s="4"/>
      <c r="M314" s="4"/>
    </row>
    <row r="315" spans="9:13" x14ac:dyDescent="0.25">
      <c r="I315" s="4"/>
      <c r="J315" s="4"/>
      <c r="K315" s="4"/>
      <c r="L315" s="4"/>
      <c r="M315" s="4"/>
    </row>
    <row r="316" spans="9:13" x14ac:dyDescent="0.25">
      <c r="I316" s="4"/>
      <c r="J316" s="4"/>
      <c r="K316" s="4"/>
      <c r="L316" s="4"/>
      <c r="M316" s="4"/>
    </row>
    <row r="317" spans="9:13" x14ac:dyDescent="0.25">
      <c r="I317" s="4"/>
      <c r="J317" s="4"/>
      <c r="K317" s="4"/>
      <c r="L317" s="4"/>
      <c r="M317" s="4"/>
    </row>
    <row r="318" spans="9:13" x14ac:dyDescent="0.25">
      <c r="I318" s="4"/>
      <c r="J318" s="4"/>
      <c r="K318" s="4"/>
      <c r="L318" s="4"/>
      <c r="M318" s="4"/>
    </row>
    <row r="319" spans="9:13" x14ac:dyDescent="0.25">
      <c r="I319" s="4"/>
      <c r="J319" s="4"/>
      <c r="K319" s="4"/>
      <c r="L319" s="4"/>
      <c r="M319" s="4"/>
    </row>
    <row r="320" spans="9:13" x14ac:dyDescent="0.25">
      <c r="I320" s="4"/>
      <c r="J320" s="4"/>
      <c r="K320" s="4"/>
      <c r="L320" s="4"/>
      <c r="M320" s="4"/>
    </row>
    <row r="321" spans="9:13" x14ac:dyDescent="0.25">
      <c r="I321" s="4"/>
      <c r="J321" s="4"/>
      <c r="K321" s="4"/>
      <c r="L321" s="4"/>
      <c r="M321" s="4"/>
    </row>
    <row r="322" spans="9:13" x14ac:dyDescent="0.25">
      <c r="I322" s="4"/>
      <c r="J322" s="4"/>
      <c r="K322" s="4"/>
      <c r="L322" s="4"/>
      <c r="M322" s="4"/>
    </row>
    <row r="323" spans="9:13" x14ac:dyDescent="0.25">
      <c r="I323" s="4"/>
      <c r="J323" s="4"/>
      <c r="K323" s="4"/>
      <c r="L323" s="4"/>
      <c r="M323" s="4"/>
    </row>
    <row r="324" spans="9:13" x14ac:dyDescent="0.25">
      <c r="I324" s="4"/>
      <c r="J324" s="4"/>
      <c r="K324" s="4"/>
      <c r="L324" s="4"/>
      <c r="M324" s="4"/>
    </row>
    <row r="325" spans="9:13" x14ac:dyDescent="0.25">
      <c r="I325" s="4"/>
      <c r="J325" s="4"/>
      <c r="K325" s="4"/>
      <c r="L325" s="4"/>
      <c r="M325" s="4"/>
    </row>
    <row r="326" spans="9:13" x14ac:dyDescent="0.25">
      <c r="I326" s="4"/>
      <c r="J326" s="4"/>
      <c r="K326" s="4"/>
      <c r="L326" s="4"/>
      <c r="M326" s="4"/>
    </row>
    <row r="327" spans="9:13" x14ac:dyDescent="0.25">
      <c r="I327" s="4"/>
      <c r="J327" s="4"/>
      <c r="K327" s="4"/>
      <c r="L327" s="4"/>
      <c r="M327" s="4"/>
    </row>
    <row r="328" spans="9:13" x14ac:dyDescent="0.25">
      <c r="I328" s="4"/>
      <c r="J328" s="4"/>
      <c r="K328" s="4"/>
      <c r="L328" s="4"/>
      <c r="M328" s="4"/>
    </row>
    <row r="329" spans="9:13" x14ac:dyDescent="0.25">
      <c r="I329" s="4"/>
      <c r="J329" s="4"/>
      <c r="K329" s="4"/>
      <c r="L329" s="4"/>
      <c r="M329" s="4"/>
    </row>
    <row r="330" spans="9:13" x14ac:dyDescent="0.25">
      <c r="I330" s="4"/>
      <c r="J330" s="4"/>
      <c r="K330" s="4"/>
      <c r="L330" s="4"/>
      <c r="M330" s="4"/>
    </row>
    <row r="331" spans="9:13" x14ac:dyDescent="0.25">
      <c r="I331" s="4"/>
      <c r="J331" s="4"/>
      <c r="K331" s="4"/>
      <c r="L331" s="4"/>
      <c r="M331" s="4"/>
    </row>
    <row r="332" spans="9:13" x14ac:dyDescent="0.25">
      <c r="I332" s="4"/>
      <c r="J332" s="4"/>
      <c r="K332" s="4"/>
      <c r="L332" s="4"/>
      <c r="M332" s="4"/>
    </row>
    <row r="333" spans="9:13" x14ac:dyDescent="0.25">
      <c r="I333" s="4"/>
      <c r="J333" s="4"/>
      <c r="K333" s="4"/>
      <c r="L333" s="4"/>
      <c r="M333" s="4"/>
    </row>
    <row r="334" spans="9:13" x14ac:dyDescent="0.25">
      <c r="I334" s="4"/>
      <c r="J334" s="4"/>
      <c r="K334" s="4"/>
      <c r="L334" s="4"/>
      <c r="M334" s="4"/>
    </row>
    <row r="335" spans="9:13" x14ac:dyDescent="0.25">
      <c r="I335" s="4"/>
      <c r="J335" s="4"/>
      <c r="K335" s="4"/>
      <c r="L335" s="4"/>
      <c r="M335" s="4"/>
    </row>
    <row r="336" spans="9:13" x14ac:dyDescent="0.25">
      <c r="I336" s="4"/>
      <c r="J336" s="4"/>
      <c r="K336" s="4"/>
      <c r="L336" s="4"/>
      <c r="M336" s="4"/>
    </row>
    <row r="337" spans="9:13" x14ac:dyDescent="0.25">
      <c r="I337" s="4"/>
      <c r="J337" s="4"/>
      <c r="K337" s="4"/>
      <c r="L337" s="4"/>
      <c r="M337" s="4"/>
    </row>
    <row r="338" spans="9:13" x14ac:dyDescent="0.25">
      <c r="I338" s="4"/>
      <c r="J338" s="4"/>
      <c r="K338" s="4"/>
      <c r="L338" s="4"/>
      <c r="M338" s="4"/>
    </row>
    <row r="339" spans="9:13" x14ac:dyDescent="0.25">
      <c r="I339" s="4"/>
      <c r="J339" s="4"/>
      <c r="K339" s="4"/>
      <c r="L339" s="4"/>
      <c r="M339" s="4"/>
    </row>
    <row r="340" spans="9:13" x14ac:dyDescent="0.25">
      <c r="I340" s="4"/>
      <c r="J340" s="4"/>
      <c r="K340" s="4"/>
      <c r="L340" s="4"/>
      <c r="M340" s="4"/>
    </row>
    <row r="341" spans="9:13" x14ac:dyDescent="0.25">
      <c r="I341" s="4"/>
      <c r="J341" s="4"/>
      <c r="K341" s="4"/>
      <c r="L341" s="4"/>
      <c r="M341" s="4"/>
    </row>
    <row r="342" spans="9:13" x14ac:dyDescent="0.25">
      <c r="I342" s="4"/>
      <c r="J342" s="4"/>
      <c r="K342" s="4"/>
      <c r="L342" s="4"/>
      <c r="M342" s="4"/>
    </row>
    <row r="343" spans="9:13" x14ac:dyDescent="0.25">
      <c r="I343" s="4"/>
      <c r="J343" s="4"/>
      <c r="K343" s="4"/>
      <c r="L343" s="4"/>
      <c r="M343" s="4"/>
    </row>
    <row r="344" spans="9:13" x14ac:dyDescent="0.25">
      <c r="I344" s="4"/>
      <c r="J344" s="4"/>
      <c r="K344" s="4"/>
      <c r="L344" s="4"/>
      <c r="M344" s="4"/>
    </row>
    <row r="345" spans="9:13" x14ac:dyDescent="0.25">
      <c r="I345" s="4"/>
      <c r="J345" s="4"/>
      <c r="K345" s="4"/>
      <c r="L345" s="4"/>
      <c r="M345" s="4"/>
    </row>
    <row r="346" spans="9:13" x14ac:dyDescent="0.25">
      <c r="I346" s="4"/>
      <c r="J346" s="4"/>
      <c r="K346" s="4"/>
      <c r="L346" s="4"/>
      <c r="M346" s="4"/>
    </row>
    <row r="347" spans="9:13" x14ac:dyDescent="0.25">
      <c r="I347" s="4"/>
      <c r="J347" s="4"/>
      <c r="K347" s="4"/>
      <c r="L347" s="4"/>
      <c r="M347" s="4"/>
    </row>
    <row r="348" spans="9:13" x14ac:dyDescent="0.25">
      <c r="I348" s="4"/>
      <c r="J348" s="4"/>
      <c r="K348" s="4"/>
      <c r="L348" s="4"/>
      <c r="M348" s="4"/>
    </row>
    <row r="349" spans="9:13" x14ac:dyDescent="0.25">
      <c r="I349" s="4"/>
      <c r="J349" s="4"/>
      <c r="K349" s="4"/>
      <c r="L349" s="4"/>
      <c r="M349" s="4"/>
    </row>
    <row r="350" spans="9:13" x14ac:dyDescent="0.25">
      <c r="I350" s="4"/>
      <c r="J350" s="4"/>
      <c r="K350" s="4"/>
      <c r="L350" s="4"/>
      <c r="M350" s="4"/>
    </row>
    <row r="351" spans="9:13" x14ac:dyDescent="0.25">
      <c r="I351" s="4"/>
      <c r="J351" s="4"/>
      <c r="K351" s="4"/>
      <c r="L351" s="4"/>
      <c r="M351" s="4"/>
    </row>
    <row r="352" spans="9:13" x14ac:dyDescent="0.25">
      <c r="I352" s="4"/>
      <c r="J352" s="4"/>
      <c r="K352" s="4"/>
      <c r="L352" s="4"/>
      <c r="M352" s="4"/>
    </row>
    <row r="353" spans="9:13" x14ac:dyDescent="0.25">
      <c r="I353" s="4"/>
      <c r="J353" s="4"/>
      <c r="K353" s="4"/>
      <c r="L353" s="4"/>
      <c r="M353" s="4"/>
    </row>
    <row r="354" spans="9:13" x14ac:dyDescent="0.25">
      <c r="I354" s="4"/>
      <c r="J354" s="4"/>
      <c r="K354" s="4"/>
      <c r="L354" s="4"/>
      <c r="M354" s="4"/>
    </row>
    <row r="355" spans="9:13" x14ac:dyDescent="0.25">
      <c r="I355" s="4"/>
      <c r="J355" s="4"/>
      <c r="K355" s="4"/>
      <c r="L355" s="4"/>
      <c r="M355" s="4"/>
    </row>
    <row r="356" spans="9:13" x14ac:dyDescent="0.25">
      <c r="I356" s="4"/>
      <c r="J356" s="4"/>
      <c r="K356" s="4"/>
      <c r="L356" s="4"/>
      <c r="M356" s="4"/>
    </row>
    <row r="357" spans="9:13" x14ac:dyDescent="0.25">
      <c r="I357" s="4"/>
      <c r="J357" s="4"/>
      <c r="K357" s="4"/>
      <c r="L357" s="4"/>
      <c r="M357" s="4"/>
    </row>
    <row r="358" spans="9:13" x14ac:dyDescent="0.25">
      <c r="I358" s="4"/>
      <c r="J358" s="4"/>
      <c r="K358" s="4"/>
      <c r="L358" s="4"/>
      <c r="M358" s="4"/>
    </row>
    <row r="359" spans="9:13" x14ac:dyDescent="0.25">
      <c r="I359" s="4"/>
      <c r="J359" s="4"/>
      <c r="K359" s="4"/>
      <c r="L359" s="4"/>
      <c r="M359" s="4"/>
    </row>
    <row r="360" spans="9:13" x14ac:dyDescent="0.25">
      <c r="I360" s="4"/>
      <c r="J360" s="4"/>
      <c r="K360" s="4"/>
      <c r="L360" s="4"/>
      <c r="M360" s="4"/>
    </row>
    <row r="361" spans="9:13" x14ac:dyDescent="0.25">
      <c r="I361" s="4"/>
      <c r="J361" s="4"/>
      <c r="K361" s="4"/>
      <c r="L361" s="4"/>
      <c r="M361" s="4"/>
    </row>
    <row r="362" spans="9:13" x14ac:dyDescent="0.25">
      <c r="I362" s="4"/>
      <c r="J362" s="4"/>
      <c r="K362" s="4"/>
      <c r="L362" s="4"/>
      <c r="M362" s="4"/>
    </row>
    <row r="363" spans="9:13" x14ac:dyDescent="0.25">
      <c r="I363" s="4"/>
      <c r="J363" s="4"/>
      <c r="K363" s="4"/>
      <c r="L363" s="4"/>
      <c r="M363" s="4"/>
    </row>
    <row r="364" spans="9:13" x14ac:dyDescent="0.25">
      <c r="I364" s="4"/>
      <c r="J364" s="4"/>
      <c r="K364" s="4"/>
      <c r="L364" s="4"/>
      <c r="M364" s="4"/>
    </row>
    <row r="365" spans="9:13" x14ac:dyDescent="0.25">
      <c r="I365" s="4"/>
      <c r="J365" s="4"/>
      <c r="K365" s="4"/>
      <c r="L365" s="4"/>
      <c r="M365" s="4"/>
    </row>
    <row r="366" spans="9:13" x14ac:dyDescent="0.25">
      <c r="I366" s="4"/>
      <c r="J366" s="4"/>
      <c r="K366" s="4"/>
      <c r="L366" s="4"/>
      <c r="M366" s="4"/>
    </row>
    <row r="367" spans="9:13" x14ac:dyDescent="0.25">
      <c r="I367" s="4"/>
      <c r="J367" s="4"/>
      <c r="K367" s="4"/>
      <c r="L367" s="4"/>
      <c r="M367" s="4"/>
    </row>
    <row r="368" spans="9:13" x14ac:dyDescent="0.25">
      <c r="I368" s="4"/>
      <c r="J368" s="4"/>
      <c r="K368" s="4"/>
      <c r="L368" s="4"/>
      <c r="M368" s="4"/>
    </row>
    <row r="369" spans="9:13" x14ac:dyDescent="0.25">
      <c r="I369" s="4"/>
      <c r="J369" s="4"/>
      <c r="K369" s="4"/>
      <c r="L369" s="4"/>
      <c r="M369" s="4"/>
    </row>
    <row r="370" spans="9:13" x14ac:dyDescent="0.25">
      <c r="I370" s="4"/>
      <c r="J370" s="4"/>
      <c r="K370" s="4"/>
      <c r="L370" s="4"/>
      <c r="M370" s="4"/>
    </row>
    <row r="371" spans="9:13" x14ac:dyDescent="0.25">
      <c r="I371" s="4"/>
      <c r="J371" s="4"/>
      <c r="K371" s="4"/>
      <c r="L371" s="4"/>
      <c r="M371" s="4"/>
    </row>
    <row r="372" spans="9:13" x14ac:dyDescent="0.25">
      <c r="I372" s="4"/>
      <c r="J372" s="4"/>
      <c r="K372" s="4"/>
      <c r="L372" s="4"/>
      <c r="M372" s="4"/>
    </row>
    <row r="373" spans="9:13" x14ac:dyDescent="0.25">
      <c r="I373" s="4"/>
      <c r="J373" s="4"/>
      <c r="K373" s="4"/>
      <c r="L373" s="4"/>
      <c r="M373" s="4"/>
    </row>
    <row r="374" spans="9:13" x14ac:dyDescent="0.25">
      <c r="I374" s="4"/>
      <c r="J374" s="4"/>
      <c r="K374" s="4"/>
      <c r="L374" s="4"/>
      <c r="M374" s="4"/>
    </row>
    <row r="375" spans="9:13" x14ac:dyDescent="0.25">
      <c r="I375" s="4"/>
      <c r="J375" s="4"/>
      <c r="K375" s="4"/>
      <c r="L375" s="4"/>
      <c r="M375" s="4"/>
    </row>
    <row r="376" spans="9:13" x14ac:dyDescent="0.25">
      <c r="I376" s="4"/>
      <c r="J376" s="4"/>
      <c r="K376" s="4"/>
      <c r="L376" s="4"/>
      <c r="M376" s="4"/>
    </row>
    <row r="377" spans="9:13" x14ac:dyDescent="0.25">
      <c r="I377" s="4"/>
      <c r="J377" s="4"/>
      <c r="K377" s="4"/>
      <c r="L377" s="4"/>
      <c r="M377" s="4"/>
    </row>
    <row r="378" spans="9:13" x14ac:dyDescent="0.25">
      <c r="I378" s="4"/>
      <c r="J378" s="4"/>
      <c r="K378" s="4"/>
      <c r="L378" s="4"/>
      <c r="M378" s="4"/>
    </row>
    <row r="379" spans="9:13" x14ac:dyDescent="0.25">
      <c r="I379" s="4"/>
      <c r="J379" s="4"/>
      <c r="K379" s="4"/>
      <c r="L379" s="4"/>
      <c r="M379" s="4"/>
    </row>
    <row r="380" spans="9:13" x14ac:dyDescent="0.25">
      <c r="I380" s="4"/>
      <c r="J380" s="4"/>
      <c r="K380" s="4"/>
      <c r="L380" s="4"/>
      <c r="M380" s="4"/>
    </row>
    <row r="381" spans="9:13" x14ac:dyDescent="0.25">
      <c r="I381" s="4"/>
      <c r="J381" s="4"/>
      <c r="K381" s="4"/>
      <c r="L381" s="4"/>
      <c r="M381" s="4"/>
    </row>
    <row r="382" spans="9:13" x14ac:dyDescent="0.25">
      <c r="I382" s="4"/>
      <c r="J382" s="4"/>
      <c r="K382" s="4"/>
      <c r="L382" s="4"/>
      <c r="M382" s="4"/>
    </row>
    <row r="383" spans="9:13" x14ac:dyDescent="0.25">
      <c r="I383" s="4"/>
      <c r="J383" s="4"/>
      <c r="K383" s="4"/>
      <c r="L383" s="4"/>
      <c r="M383" s="4"/>
    </row>
    <row r="384" spans="9:13" x14ac:dyDescent="0.25">
      <c r="I384" s="4"/>
      <c r="J384" s="4"/>
      <c r="K384" s="4"/>
      <c r="L384" s="4"/>
      <c r="M384" s="4"/>
    </row>
    <row r="385" spans="9:13" x14ac:dyDescent="0.25">
      <c r="I385" s="4"/>
      <c r="J385" s="4"/>
      <c r="K385" s="4"/>
      <c r="L385" s="4"/>
      <c r="M385" s="4"/>
    </row>
    <row r="386" spans="9:13" x14ac:dyDescent="0.25">
      <c r="I386" s="4"/>
      <c r="J386" s="4"/>
      <c r="K386" s="4"/>
      <c r="L386" s="4"/>
      <c r="M386" s="4"/>
    </row>
    <row r="387" spans="9:13" x14ac:dyDescent="0.25">
      <c r="I387" s="4"/>
      <c r="J387" s="4"/>
      <c r="K387" s="4"/>
      <c r="L387" s="4"/>
      <c r="M387" s="4"/>
    </row>
    <row r="388" spans="9:13" x14ac:dyDescent="0.25">
      <c r="I388" s="4"/>
      <c r="J388" s="4"/>
      <c r="K388" s="4"/>
      <c r="L388" s="4"/>
      <c r="M388" s="4"/>
    </row>
    <row r="389" spans="9:13" x14ac:dyDescent="0.25">
      <c r="I389" s="4"/>
      <c r="J389" s="4"/>
      <c r="K389" s="4"/>
      <c r="L389" s="4"/>
      <c r="M389" s="4"/>
    </row>
    <row r="390" spans="9:13" x14ac:dyDescent="0.25">
      <c r="I390" s="4"/>
      <c r="J390" s="4"/>
      <c r="K390" s="4"/>
      <c r="L390" s="4"/>
      <c r="M390" s="4"/>
    </row>
    <row r="391" spans="9:13" x14ac:dyDescent="0.25">
      <c r="I391" s="4"/>
      <c r="J391" s="4"/>
      <c r="K391" s="4"/>
      <c r="L391" s="4"/>
      <c r="M391" s="4"/>
    </row>
    <row r="392" spans="9:13" x14ac:dyDescent="0.25">
      <c r="I392" s="4"/>
      <c r="J392" s="4"/>
      <c r="K392" s="4"/>
      <c r="L392" s="4"/>
      <c r="M392" s="4"/>
    </row>
    <row r="393" spans="9:13" x14ac:dyDescent="0.25">
      <c r="I393" s="4"/>
      <c r="J393" s="4"/>
      <c r="K393" s="4"/>
      <c r="L393" s="4"/>
      <c r="M393" s="4"/>
    </row>
    <row r="394" spans="9:13" x14ac:dyDescent="0.25">
      <c r="I394" s="4"/>
      <c r="J394" s="4"/>
      <c r="K394" s="4"/>
      <c r="L394" s="4"/>
      <c r="M394" s="4"/>
    </row>
    <row r="395" spans="9:13" x14ac:dyDescent="0.25">
      <c r="I395" s="4"/>
      <c r="J395" s="4"/>
      <c r="K395" s="4"/>
      <c r="L395" s="4"/>
      <c r="M395" s="4"/>
    </row>
    <row r="396" spans="9:13" x14ac:dyDescent="0.25">
      <c r="I396" s="4"/>
      <c r="J396" s="4"/>
      <c r="K396" s="4"/>
      <c r="L396" s="4"/>
      <c r="M396" s="4"/>
    </row>
    <row r="397" spans="9:13" x14ac:dyDescent="0.25">
      <c r="I397" s="4"/>
      <c r="J397" s="4"/>
      <c r="K397" s="4"/>
      <c r="L397" s="4"/>
      <c r="M397" s="4"/>
    </row>
    <row r="398" spans="9:13" x14ac:dyDescent="0.25">
      <c r="I398" s="4"/>
      <c r="J398" s="4"/>
      <c r="K398" s="4"/>
      <c r="L398" s="4"/>
      <c r="M398" s="4"/>
    </row>
    <row r="399" spans="9:13" x14ac:dyDescent="0.25">
      <c r="I399" s="4"/>
      <c r="J399" s="4"/>
      <c r="K399" s="4"/>
      <c r="L399" s="4"/>
      <c r="M399" s="4"/>
    </row>
    <row r="400" spans="9:13" x14ac:dyDescent="0.25">
      <c r="I400" s="4"/>
      <c r="J400" s="4"/>
      <c r="K400" s="4"/>
      <c r="L400" s="4"/>
      <c r="M400" s="4"/>
    </row>
    <row r="401" spans="9:13" x14ac:dyDescent="0.25">
      <c r="I401" s="4"/>
      <c r="J401" s="4"/>
      <c r="K401" s="4"/>
      <c r="L401" s="4"/>
      <c r="M401" s="4"/>
    </row>
    <row r="402" spans="9:13" x14ac:dyDescent="0.25">
      <c r="I402" s="4"/>
      <c r="J402" s="4"/>
      <c r="K402" s="4"/>
      <c r="L402" s="4"/>
      <c r="M402" s="4"/>
    </row>
    <row r="403" spans="9:13" x14ac:dyDescent="0.25">
      <c r="I403" s="4"/>
      <c r="J403" s="4"/>
      <c r="K403" s="4"/>
      <c r="L403" s="4"/>
      <c r="M403" s="4"/>
    </row>
    <row r="404" spans="9:13" x14ac:dyDescent="0.25">
      <c r="I404" s="4"/>
      <c r="J404" s="4"/>
      <c r="K404" s="4"/>
      <c r="L404" s="4"/>
      <c r="M404" s="4"/>
    </row>
    <row r="405" spans="9:13" x14ac:dyDescent="0.25">
      <c r="I405" s="4"/>
      <c r="J405" s="4"/>
      <c r="K405" s="4"/>
      <c r="L405" s="4"/>
      <c r="M405" s="4"/>
    </row>
    <row r="406" spans="9:13" x14ac:dyDescent="0.25">
      <c r="I406" s="4"/>
      <c r="J406" s="4"/>
      <c r="K406" s="4"/>
      <c r="L406" s="4"/>
      <c r="M406" s="4"/>
    </row>
    <row r="407" spans="9:13" x14ac:dyDescent="0.25">
      <c r="I407" s="4"/>
      <c r="J407" s="4"/>
      <c r="K407" s="4"/>
      <c r="L407" s="4"/>
      <c r="M407" s="4"/>
    </row>
    <row r="408" spans="9:13" x14ac:dyDescent="0.25">
      <c r="I408" s="4"/>
      <c r="J408" s="4"/>
      <c r="K408" s="4"/>
      <c r="L408" s="4"/>
      <c r="M408" s="4"/>
    </row>
    <row r="409" spans="9:13" x14ac:dyDescent="0.25">
      <c r="I409" s="4"/>
      <c r="J409" s="4"/>
      <c r="K409" s="4"/>
      <c r="L409" s="4"/>
      <c r="M409" s="4"/>
    </row>
    <row r="410" spans="9:13" x14ac:dyDescent="0.25">
      <c r="I410" s="4"/>
      <c r="J410" s="4"/>
      <c r="K410" s="4"/>
      <c r="L410" s="4"/>
      <c r="M410" s="4"/>
    </row>
    <row r="411" spans="9:13" x14ac:dyDescent="0.25">
      <c r="I411" s="4"/>
      <c r="J411" s="4"/>
      <c r="K411" s="4"/>
      <c r="L411" s="4"/>
      <c r="M411" s="4"/>
    </row>
    <row r="412" spans="9:13" x14ac:dyDescent="0.25">
      <c r="I412" s="4"/>
      <c r="J412" s="4"/>
      <c r="K412" s="4"/>
      <c r="L412" s="4"/>
      <c r="M412" s="4"/>
    </row>
    <row r="413" spans="9:13" x14ac:dyDescent="0.25">
      <c r="I413" s="4"/>
      <c r="J413" s="4"/>
      <c r="K413" s="4"/>
      <c r="L413" s="4"/>
      <c r="M413" s="4"/>
    </row>
    <row r="414" spans="9:13" x14ac:dyDescent="0.25">
      <c r="I414" s="4"/>
      <c r="J414" s="4"/>
      <c r="K414" s="4"/>
      <c r="L414" s="4"/>
      <c r="M414" s="4"/>
    </row>
    <row r="415" spans="9:13" x14ac:dyDescent="0.25">
      <c r="I415" s="4"/>
      <c r="J415" s="4"/>
      <c r="K415" s="4"/>
      <c r="L415" s="4"/>
      <c r="M415" s="4"/>
    </row>
    <row r="416" spans="9:13" x14ac:dyDescent="0.25">
      <c r="I416" s="4"/>
      <c r="J416" s="4"/>
      <c r="K416" s="4"/>
      <c r="L416" s="4"/>
      <c r="M416" s="4"/>
    </row>
    <row r="417" spans="9:13" x14ac:dyDescent="0.25">
      <c r="I417" s="4"/>
      <c r="J417" s="4"/>
      <c r="K417" s="4"/>
      <c r="L417" s="4"/>
      <c r="M417" s="4"/>
    </row>
    <row r="418" spans="9:13" x14ac:dyDescent="0.25">
      <c r="I418" s="4"/>
      <c r="J418" s="4"/>
      <c r="K418" s="4"/>
      <c r="L418" s="4"/>
      <c r="M418" s="4"/>
    </row>
    <row r="419" spans="9:13" x14ac:dyDescent="0.25">
      <c r="I419" s="4"/>
      <c r="J419" s="4"/>
      <c r="K419" s="4"/>
      <c r="L419" s="4"/>
      <c r="M419" s="4"/>
    </row>
    <row r="420" spans="9:13" x14ac:dyDescent="0.25">
      <c r="I420" s="4"/>
      <c r="J420" s="4"/>
      <c r="K420" s="4"/>
      <c r="L420" s="4"/>
      <c r="M420" s="4"/>
    </row>
    <row r="421" spans="9:13" x14ac:dyDescent="0.25">
      <c r="I421" s="4"/>
      <c r="J421" s="4"/>
      <c r="K421" s="4"/>
      <c r="L421" s="4"/>
      <c r="M421" s="4"/>
    </row>
    <row r="422" spans="9:13" x14ac:dyDescent="0.25">
      <c r="I422" s="4"/>
      <c r="J422" s="4"/>
      <c r="K422" s="4"/>
      <c r="L422" s="4"/>
      <c r="M422" s="4"/>
    </row>
    <row r="423" spans="9:13" x14ac:dyDescent="0.25">
      <c r="I423" s="4"/>
      <c r="J423" s="4"/>
      <c r="K423" s="4"/>
      <c r="L423" s="4"/>
      <c r="M423" s="4"/>
    </row>
    <row r="424" spans="9:13" x14ac:dyDescent="0.25">
      <c r="I424" s="4"/>
      <c r="J424" s="4"/>
      <c r="K424" s="4"/>
      <c r="L424" s="4"/>
      <c r="M424" s="4"/>
    </row>
    <row r="425" spans="9:13" x14ac:dyDescent="0.25">
      <c r="I425" s="4"/>
      <c r="J425" s="4"/>
      <c r="K425" s="4"/>
      <c r="L425" s="4"/>
      <c r="M425" s="4"/>
    </row>
    <row r="426" spans="9:13" x14ac:dyDescent="0.25">
      <c r="I426" s="4"/>
      <c r="J426" s="4"/>
      <c r="K426" s="4"/>
      <c r="L426" s="4"/>
      <c r="M426" s="4"/>
    </row>
    <row r="427" spans="9:13" x14ac:dyDescent="0.25">
      <c r="I427" s="4"/>
      <c r="J427" s="4"/>
      <c r="K427" s="4"/>
      <c r="L427" s="4"/>
      <c r="M427" s="4"/>
    </row>
    <row r="428" spans="9:13" x14ac:dyDescent="0.25">
      <c r="I428" s="4"/>
      <c r="J428" s="4"/>
      <c r="K428" s="4"/>
      <c r="L428" s="4"/>
      <c r="M428" s="4"/>
    </row>
    <row r="429" spans="9:13" x14ac:dyDescent="0.25">
      <c r="I429" s="4"/>
      <c r="J429" s="4"/>
      <c r="K429" s="4"/>
      <c r="L429" s="4"/>
      <c r="M429" s="4"/>
    </row>
    <row r="430" spans="9:13" x14ac:dyDescent="0.25">
      <c r="I430" s="4"/>
      <c r="J430" s="4"/>
      <c r="K430" s="4"/>
      <c r="L430" s="4"/>
      <c r="M430" s="4"/>
    </row>
    <row r="431" spans="9:13" x14ac:dyDescent="0.25">
      <c r="I431" s="4"/>
      <c r="J431" s="4"/>
      <c r="K431" s="4"/>
      <c r="L431" s="4"/>
      <c r="M431" s="4"/>
    </row>
    <row r="432" spans="9:13" x14ac:dyDescent="0.25">
      <c r="I432" s="4"/>
      <c r="J432" s="4"/>
      <c r="K432" s="4"/>
      <c r="L432" s="4"/>
      <c r="M432" s="4"/>
    </row>
    <row r="433" spans="9:13" x14ac:dyDescent="0.25">
      <c r="I433" s="4"/>
      <c r="J433" s="4"/>
      <c r="K433" s="4"/>
      <c r="L433" s="4"/>
      <c r="M433" s="4"/>
    </row>
    <row r="434" spans="9:13" x14ac:dyDescent="0.25">
      <c r="I434" s="4"/>
      <c r="J434" s="4"/>
      <c r="K434" s="4"/>
      <c r="L434" s="4"/>
      <c r="M434" s="4"/>
    </row>
    <row r="435" spans="9:13" x14ac:dyDescent="0.25">
      <c r="I435" s="4"/>
      <c r="J435" s="4"/>
      <c r="K435" s="4"/>
      <c r="L435" s="4"/>
      <c r="M435" s="4"/>
    </row>
    <row r="436" spans="9:13" x14ac:dyDescent="0.25">
      <c r="I436" s="4"/>
      <c r="J436" s="4"/>
      <c r="K436" s="4"/>
      <c r="L436" s="4"/>
      <c r="M436" s="4"/>
    </row>
    <row r="437" spans="9:13" x14ac:dyDescent="0.25">
      <c r="I437" s="4"/>
      <c r="J437" s="4"/>
      <c r="K437" s="4"/>
      <c r="L437" s="4"/>
      <c r="M437" s="4"/>
    </row>
    <row r="438" spans="9:13" x14ac:dyDescent="0.25">
      <c r="I438" s="4"/>
      <c r="J438" s="4"/>
      <c r="K438" s="4"/>
      <c r="L438" s="4"/>
      <c r="M438" s="4"/>
    </row>
    <row r="439" spans="9:13" x14ac:dyDescent="0.25">
      <c r="I439" s="4"/>
      <c r="J439" s="4"/>
      <c r="K439" s="4"/>
      <c r="L439" s="4"/>
      <c r="M439" s="4"/>
    </row>
    <row r="440" spans="9:13" x14ac:dyDescent="0.25">
      <c r="I440" s="4"/>
      <c r="J440" s="4"/>
      <c r="K440" s="4"/>
      <c r="L440" s="4"/>
      <c r="M440" s="4"/>
    </row>
    <row r="441" spans="9:13" x14ac:dyDescent="0.25">
      <c r="I441" s="4"/>
      <c r="J441" s="4"/>
      <c r="K441" s="4"/>
      <c r="L441" s="4"/>
      <c r="M441" s="4"/>
    </row>
    <row r="442" spans="9:13" x14ac:dyDescent="0.25">
      <c r="I442" s="4"/>
      <c r="J442" s="4"/>
      <c r="K442" s="4"/>
      <c r="L442" s="4"/>
      <c r="M442" s="4"/>
    </row>
    <row r="443" spans="9:13" x14ac:dyDescent="0.25">
      <c r="I443" s="4"/>
      <c r="J443" s="4"/>
      <c r="K443" s="4"/>
      <c r="L443" s="4"/>
      <c r="M443" s="4"/>
    </row>
    <row r="444" spans="9:13" x14ac:dyDescent="0.25">
      <c r="I444" s="4"/>
      <c r="J444" s="4"/>
      <c r="K444" s="4"/>
      <c r="L444" s="4"/>
      <c r="M444" s="4"/>
    </row>
    <row r="445" spans="9:13" x14ac:dyDescent="0.25">
      <c r="I445" s="4"/>
      <c r="J445" s="4"/>
      <c r="K445" s="4"/>
      <c r="L445" s="4"/>
      <c r="M445" s="4"/>
    </row>
    <row r="446" spans="9:13" x14ac:dyDescent="0.25">
      <c r="I446" s="4"/>
      <c r="J446" s="4"/>
      <c r="K446" s="4"/>
      <c r="L446" s="4"/>
      <c r="M446" s="4"/>
    </row>
    <row r="447" spans="9:13" x14ac:dyDescent="0.25">
      <c r="I447" s="4"/>
      <c r="J447" s="4"/>
      <c r="K447" s="4"/>
      <c r="L447" s="4"/>
      <c r="M447" s="4"/>
    </row>
    <row r="448" spans="9:13" x14ac:dyDescent="0.25">
      <c r="I448" s="4"/>
      <c r="J448" s="4"/>
      <c r="K448" s="4"/>
      <c r="L448" s="4"/>
      <c r="M448" s="4"/>
    </row>
    <row r="449" spans="9:13" x14ac:dyDescent="0.25">
      <c r="I449" s="4"/>
      <c r="J449" s="4"/>
      <c r="K449" s="4"/>
      <c r="L449" s="4"/>
      <c r="M449" s="4"/>
    </row>
    <row r="450" spans="9:13" x14ac:dyDescent="0.25">
      <c r="I450" s="4"/>
      <c r="J450" s="4"/>
      <c r="K450" s="4"/>
      <c r="L450" s="4"/>
      <c r="M450" s="4"/>
    </row>
    <row r="451" spans="9:13" x14ac:dyDescent="0.25">
      <c r="I451" s="4"/>
      <c r="J451" s="4"/>
      <c r="K451" s="4"/>
      <c r="L451" s="4"/>
      <c r="M451" s="4"/>
    </row>
    <row r="452" spans="9:13" x14ac:dyDescent="0.25">
      <c r="I452" s="4"/>
      <c r="J452" s="4"/>
      <c r="K452" s="4"/>
      <c r="L452" s="4"/>
      <c r="M452" s="4"/>
    </row>
    <row r="453" spans="9:13" x14ac:dyDescent="0.25">
      <c r="I453" s="4"/>
      <c r="J453" s="4"/>
      <c r="K453" s="4"/>
      <c r="L453" s="4"/>
      <c r="M453" s="4"/>
    </row>
    <row r="454" spans="9:13" x14ac:dyDescent="0.25">
      <c r="I454" s="4"/>
      <c r="J454" s="4"/>
      <c r="K454" s="4"/>
      <c r="L454" s="4"/>
      <c r="M454" s="4"/>
    </row>
    <row r="455" spans="9:13" x14ac:dyDescent="0.25">
      <c r="I455" s="4"/>
      <c r="J455" s="4"/>
      <c r="K455" s="4"/>
      <c r="L455" s="4"/>
      <c r="M455" s="4"/>
    </row>
    <row r="456" spans="9:13" x14ac:dyDescent="0.25">
      <c r="I456" s="4"/>
      <c r="J456" s="4"/>
      <c r="K456" s="4"/>
      <c r="L456" s="4"/>
      <c r="M456" s="4"/>
    </row>
    <row r="457" spans="9:13" x14ac:dyDescent="0.25">
      <c r="I457" s="4"/>
      <c r="J457" s="4"/>
      <c r="K457" s="4"/>
      <c r="L457" s="4"/>
      <c r="M457" s="4"/>
    </row>
    <row r="458" spans="9:13" x14ac:dyDescent="0.25">
      <c r="I458" s="4"/>
      <c r="J458" s="4"/>
      <c r="K458" s="4"/>
      <c r="L458" s="4"/>
      <c r="M458" s="4"/>
    </row>
    <row r="459" spans="9:13" x14ac:dyDescent="0.25">
      <c r="I459" s="4"/>
      <c r="J459" s="4"/>
      <c r="K459" s="4"/>
      <c r="L459" s="4"/>
      <c r="M459" s="4"/>
    </row>
    <row r="460" spans="9:13" x14ac:dyDescent="0.25">
      <c r="I460" s="4"/>
      <c r="J460" s="4"/>
      <c r="K460" s="4"/>
      <c r="L460" s="4"/>
      <c r="M460" s="4"/>
    </row>
    <row r="461" spans="9:13" x14ac:dyDescent="0.25">
      <c r="I461" s="4"/>
      <c r="J461" s="4"/>
      <c r="K461" s="4"/>
      <c r="L461" s="4"/>
      <c r="M461" s="4"/>
    </row>
    <row r="462" spans="9:13" x14ac:dyDescent="0.25">
      <c r="I462" s="4"/>
      <c r="J462" s="4"/>
      <c r="K462" s="4"/>
      <c r="L462" s="4"/>
      <c r="M462" s="4"/>
    </row>
    <row r="463" spans="9:13" x14ac:dyDescent="0.25">
      <c r="I463" s="4"/>
      <c r="J463" s="4"/>
      <c r="K463" s="4"/>
      <c r="L463" s="4"/>
      <c r="M463" s="4"/>
    </row>
    <row r="464" spans="9:13" x14ac:dyDescent="0.25">
      <c r="I464" s="4"/>
      <c r="J464" s="4"/>
      <c r="K464" s="4"/>
      <c r="L464" s="4"/>
      <c r="M464" s="4"/>
    </row>
    <row r="465" spans="9:13" x14ac:dyDescent="0.25">
      <c r="I465" s="4"/>
      <c r="J465" s="4"/>
      <c r="K465" s="4"/>
      <c r="L465" s="4"/>
      <c r="M465" s="4"/>
    </row>
    <row r="466" spans="9:13" x14ac:dyDescent="0.25">
      <c r="I466" s="4"/>
      <c r="J466" s="4"/>
      <c r="K466" s="4"/>
      <c r="L466" s="4"/>
      <c r="M466" s="4"/>
    </row>
    <row r="467" spans="9:13" x14ac:dyDescent="0.25">
      <c r="I467" s="4"/>
      <c r="J467" s="4"/>
      <c r="K467" s="4"/>
      <c r="L467" s="4"/>
      <c r="M467" s="4"/>
    </row>
    <row r="468" spans="9:13" x14ac:dyDescent="0.25">
      <c r="I468" s="4"/>
      <c r="J468" s="4"/>
      <c r="K468" s="4"/>
      <c r="L468" s="4"/>
      <c r="M468" s="4"/>
    </row>
    <row r="469" spans="9:13" x14ac:dyDescent="0.25">
      <c r="I469" s="4"/>
      <c r="J469" s="4"/>
      <c r="K469" s="4"/>
      <c r="L469" s="4"/>
      <c r="M469" s="4"/>
    </row>
    <row r="470" spans="9:13" x14ac:dyDescent="0.25">
      <c r="I470" s="4"/>
      <c r="J470" s="4"/>
      <c r="K470" s="4"/>
      <c r="L470" s="4"/>
      <c r="M470" s="4"/>
    </row>
    <row r="471" spans="9:13" x14ac:dyDescent="0.25">
      <c r="I471" s="4"/>
      <c r="J471" s="4"/>
      <c r="K471" s="4"/>
      <c r="L471" s="4"/>
      <c r="M471" s="4"/>
    </row>
    <row r="472" spans="9:13" x14ac:dyDescent="0.25">
      <c r="I472" s="4"/>
      <c r="J472" s="4"/>
      <c r="K472" s="4"/>
      <c r="L472" s="4"/>
      <c r="M472" s="4"/>
    </row>
    <row r="473" spans="9:13" x14ac:dyDescent="0.25">
      <c r="I473" s="4"/>
      <c r="J473" s="4"/>
      <c r="K473" s="4"/>
      <c r="L473" s="4"/>
      <c r="M473" s="4"/>
    </row>
    <row r="474" spans="9:13" x14ac:dyDescent="0.25">
      <c r="I474" s="4"/>
      <c r="J474" s="4"/>
      <c r="K474" s="4"/>
      <c r="L474" s="4"/>
      <c r="M474" s="4"/>
    </row>
    <row r="475" spans="9:13" x14ac:dyDescent="0.25">
      <c r="I475" s="4"/>
      <c r="J475" s="4"/>
      <c r="K475" s="4"/>
      <c r="L475" s="4"/>
      <c r="M475" s="4"/>
    </row>
    <row r="476" spans="9:13" x14ac:dyDescent="0.25">
      <c r="I476" s="4"/>
      <c r="J476" s="4"/>
      <c r="K476" s="4"/>
      <c r="L476" s="4"/>
      <c r="M476" s="4"/>
    </row>
    <row r="477" spans="9:13" x14ac:dyDescent="0.25">
      <c r="I477" s="4"/>
      <c r="J477" s="4"/>
      <c r="K477" s="4"/>
      <c r="L477" s="4"/>
      <c r="M477" s="4"/>
    </row>
    <row r="478" spans="9:13" x14ac:dyDescent="0.25">
      <c r="I478" s="4"/>
      <c r="J478" s="4"/>
      <c r="K478" s="4"/>
      <c r="L478" s="4"/>
      <c r="M478" s="4"/>
    </row>
    <row r="479" spans="9:13" x14ac:dyDescent="0.25">
      <c r="I479" s="4"/>
      <c r="J479" s="4"/>
      <c r="K479" s="4"/>
      <c r="L479" s="4"/>
      <c r="M479" s="4"/>
    </row>
    <row r="480" spans="9:13" x14ac:dyDescent="0.25">
      <c r="I480" s="4"/>
      <c r="J480" s="4"/>
      <c r="K480" s="4"/>
      <c r="L480" s="4"/>
      <c r="M480" s="4"/>
    </row>
    <row r="481" spans="9:13" x14ac:dyDescent="0.25">
      <c r="I481" s="4"/>
      <c r="J481" s="4"/>
      <c r="K481" s="4"/>
      <c r="L481" s="4"/>
      <c r="M481" s="4"/>
    </row>
    <row r="482" spans="9:13" x14ac:dyDescent="0.25">
      <c r="I482" s="4"/>
      <c r="J482" s="4"/>
      <c r="K482" s="4"/>
      <c r="L482" s="4"/>
      <c r="M482" s="4"/>
    </row>
    <row r="483" spans="9:13" x14ac:dyDescent="0.25">
      <c r="I483" s="4"/>
      <c r="J483" s="4"/>
      <c r="K483" s="4"/>
      <c r="L483" s="4"/>
      <c r="M483" s="4"/>
    </row>
    <row r="484" spans="9:13" x14ac:dyDescent="0.25">
      <c r="I484" s="4"/>
      <c r="J484" s="4"/>
      <c r="K484" s="4"/>
      <c r="L484" s="4"/>
      <c r="M484" s="4"/>
    </row>
    <row r="485" spans="9:13" x14ac:dyDescent="0.25">
      <c r="I485" s="4"/>
      <c r="J485" s="4"/>
      <c r="K485" s="4"/>
      <c r="L485" s="4"/>
      <c r="M485" s="4"/>
    </row>
    <row r="486" spans="9:13" x14ac:dyDescent="0.25">
      <c r="I486" s="4"/>
      <c r="J486" s="4"/>
      <c r="K486" s="4"/>
      <c r="L486" s="4"/>
      <c r="M486" s="4"/>
    </row>
    <row r="487" spans="9:13" x14ac:dyDescent="0.25">
      <c r="I487" s="4"/>
      <c r="J487" s="4"/>
      <c r="K487" s="4"/>
      <c r="L487" s="4"/>
      <c r="M487" s="4"/>
    </row>
    <row r="488" spans="9:13" x14ac:dyDescent="0.25">
      <c r="I488" s="4"/>
      <c r="J488" s="4"/>
      <c r="K488" s="4"/>
      <c r="L488" s="4"/>
      <c r="M488" s="4"/>
    </row>
    <row r="489" spans="9:13" x14ac:dyDescent="0.25">
      <c r="I489" s="4"/>
      <c r="J489" s="4"/>
      <c r="K489" s="4"/>
      <c r="L489" s="4"/>
      <c r="M489" s="4"/>
    </row>
    <row r="490" spans="9:13" x14ac:dyDescent="0.25">
      <c r="I490" s="4"/>
      <c r="J490" s="4"/>
      <c r="K490" s="4"/>
      <c r="L490" s="4"/>
      <c r="M490" s="4"/>
    </row>
    <row r="491" spans="9:13" x14ac:dyDescent="0.25">
      <c r="I491" s="4"/>
      <c r="J491" s="4"/>
      <c r="K491" s="4"/>
      <c r="L491" s="4"/>
      <c r="M491" s="4"/>
    </row>
    <row r="492" spans="9:13" x14ac:dyDescent="0.25">
      <c r="I492" s="4"/>
      <c r="J492" s="4"/>
      <c r="K492" s="4"/>
      <c r="L492" s="4"/>
      <c r="M492" s="4"/>
    </row>
    <row r="493" spans="9:13" x14ac:dyDescent="0.25">
      <c r="I493" s="4"/>
      <c r="J493" s="4"/>
      <c r="K493" s="4"/>
      <c r="L493" s="4"/>
      <c r="M493" s="4"/>
    </row>
    <row r="494" spans="9:13" x14ac:dyDescent="0.25">
      <c r="I494" s="4"/>
      <c r="J494" s="4"/>
      <c r="K494" s="4"/>
      <c r="L494" s="4"/>
      <c r="M494" s="4"/>
    </row>
    <row r="495" spans="9:13" x14ac:dyDescent="0.25">
      <c r="I495" s="4"/>
      <c r="J495" s="4"/>
      <c r="K495" s="4"/>
      <c r="L495" s="4"/>
      <c r="M495" s="4"/>
    </row>
    <row r="496" spans="9:13" x14ac:dyDescent="0.25">
      <c r="I496" s="4"/>
      <c r="J496" s="4"/>
      <c r="K496" s="4"/>
      <c r="L496" s="4"/>
      <c r="M496" s="4"/>
    </row>
    <row r="497" spans="9:13" x14ac:dyDescent="0.25">
      <c r="I497" s="4"/>
      <c r="J497" s="4"/>
      <c r="K497" s="4"/>
      <c r="L497" s="4"/>
      <c r="M497" s="4"/>
    </row>
    <row r="498" spans="9:13" x14ac:dyDescent="0.25">
      <c r="I498" s="4"/>
      <c r="J498" s="4"/>
      <c r="K498" s="4"/>
      <c r="L498" s="4"/>
      <c r="M498" s="4"/>
    </row>
    <row r="499" spans="9:13" x14ac:dyDescent="0.25">
      <c r="I499" s="4"/>
      <c r="J499" s="4"/>
      <c r="K499" s="4"/>
      <c r="L499" s="4"/>
      <c r="M499" s="4"/>
    </row>
    <row r="500" spans="9:13" x14ac:dyDescent="0.25">
      <c r="I500" s="4"/>
      <c r="J500" s="4"/>
      <c r="K500" s="4"/>
      <c r="L500" s="4"/>
      <c r="M500" s="4"/>
    </row>
    <row r="501" spans="9:13" x14ac:dyDescent="0.25">
      <c r="I501" s="4"/>
      <c r="J501" s="4"/>
      <c r="K501" s="4"/>
      <c r="L501" s="4"/>
      <c r="M501" s="4"/>
    </row>
    <row r="502" spans="9:13" x14ac:dyDescent="0.25">
      <c r="I502" s="4"/>
      <c r="J502" s="4"/>
      <c r="K502" s="4"/>
      <c r="L502" s="4"/>
      <c r="M502" s="4"/>
    </row>
    <row r="503" spans="9:13" x14ac:dyDescent="0.25">
      <c r="I503" s="4"/>
      <c r="J503" s="4"/>
      <c r="K503" s="4"/>
      <c r="L503" s="4"/>
      <c r="M503" s="4"/>
    </row>
    <row r="504" spans="9:13" x14ac:dyDescent="0.25">
      <c r="I504" s="4"/>
      <c r="J504" s="4"/>
      <c r="K504" s="4"/>
      <c r="L504" s="4"/>
      <c r="M504" s="4"/>
    </row>
    <row r="505" spans="9:13" x14ac:dyDescent="0.25">
      <c r="I505" s="4"/>
      <c r="J505" s="4"/>
      <c r="K505" s="4"/>
      <c r="L505" s="4"/>
      <c r="M505" s="4"/>
    </row>
    <row r="506" spans="9:13" x14ac:dyDescent="0.25">
      <c r="I506" s="4"/>
      <c r="J506" s="4"/>
      <c r="K506" s="4"/>
      <c r="L506" s="4"/>
      <c r="M506" s="4"/>
    </row>
    <row r="507" spans="9:13" x14ac:dyDescent="0.25">
      <c r="I507" s="4"/>
      <c r="J507" s="4"/>
      <c r="K507" s="4"/>
      <c r="L507" s="4"/>
      <c r="M507" s="4"/>
    </row>
    <row r="508" spans="9:13" x14ac:dyDescent="0.25">
      <c r="I508" s="4"/>
      <c r="J508" s="4"/>
      <c r="K508" s="4"/>
      <c r="L508" s="4"/>
      <c r="M508" s="4"/>
    </row>
    <row r="509" spans="9:13" x14ac:dyDescent="0.25">
      <c r="I509" s="4"/>
      <c r="J509" s="4"/>
      <c r="K509" s="4"/>
      <c r="L509" s="4"/>
      <c r="M509" s="4"/>
    </row>
    <row r="510" spans="9:13" x14ac:dyDescent="0.25">
      <c r="I510" s="4"/>
      <c r="J510" s="4"/>
      <c r="K510" s="4"/>
      <c r="L510" s="4"/>
      <c r="M510" s="4"/>
    </row>
    <row r="511" spans="9:13" x14ac:dyDescent="0.25">
      <c r="I511" s="4"/>
      <c r="J511" s="4"/>
      <c r="K511" s="4"/>
      <c r="L511" s="4"/>
      <c r="M511" s="4"/>
    </row>
    <row r="512" spans="9:13" x14ac:dyDescent="0.25">
      <c r="I512" s="4"/>
      <c r="J512" s="4"/>
      <c r="K512" s="4"/>
      <c r="L512" s="4"/>
      <c r="M512" s="4"/>
    </row>
    <row r="513" spans="9:13" x14ac:dyDescent="0.25">
      <c r="I513" s="4"/>
      <c r="J513" s="4"/>
      <c r="K513" s="4"/>
      <c r="L513" s="4"/>
      <c r="M513" s="4"/>
    </row>
    <row r="514" spans="9:13" x14ac:dyDescent="0.25">
      <c r="I514" s="4"/>
      <c r="J514" s="4"/>
      <c r="K514" s="4"/>
      <c r="L514" s="4"/>
      <c r="M514" s="4"/>
    </row>
    <row r="515" spans="9:13" x14ac:dyDescent="0.25">
      <c r="I515" s="4"/>
      <c r="J515" s="4"/>
      <c r="K515" s="4"/>
      <c r="L515" s="4"/>
      <c r="M515" s="4"/>
    </row>
    <row r="516" spans="9:13" x14ac:dyDescent="0.25">
      <c r="I516" s="4"/>
      <c r="J516" s="4"/>
      <c r="K516" s="4"/>
      <c r="L516" s="4"/>
      <c r="M516" s="4"/>
    </row>
    <row r="517" spans="9:13" x14ac:dyDescent="0.25">
      <c r="I517" s="4"/>
      <c r="J517" s="4"/>
      <c r="K517" s="4"/>
      <c r="L517" s="4"/>
      <c r="M517" s="4"/>
    </row>
    <row r="518" spans="9:13" x14ac:dyDescent="0.25">
      <c r="I518" s="4"/>
      <c r="J518" s="4"/>
      <c r="K518" s="4"/>
      <c r="L518" s="4"/>
      <c r="M518" s="4"/>
    </row>
    <row r="519" spans="9:13" x14ac:dyDescent="0.25">
      <c r="I519" s="4"/>
      <c r="J519" s="4"/>
      <c r="K519" s="4"/>
      <c r="L519" s="4"/>
      <c r="M519" s="4"/>
    </row>
    <row r="520" spans="9:13" x14ac:dyDescent="0.25">
      <c r="I520" s="4"/>
      <c r="J520" s="4"/>
      <c r="K520" s="4"/>
      <c r="L520" s="4"/>
      <c r="M520" s="4"/>
    </row>
    <row r="521" spans="9:13" x14ac:dyDescent="0.25">
      <c r="I521" s="4"/>
      <c r="J521" s="4"/>
      <c r="K521" s="4"/>
      <c r="L521" s="4"/>
      <c r="M521" s="4"/>
    </row>
    <row r="522" spans="9:13" x14ac:dyDescent="0.25">
      <c r="I522" s="4"/>
      <c r="J522" s="4"/>
      <c r="K522" s="4"/>
      <c r="L522" s="4"/>
      <c r="M522" s="4"/>
    </row>
    <row r="523" spans="9:13" x14ac:dyDescent="0.25">
      <c r="I523" s="4"/>
      <c r="J523" s="4"/>
      <c r="K523" s="4"/>
      <c r="L523" s="4"/>
      <c r="M523" s="4"/>
    </row>
    <row r="524" spans="9:13" x14ac:dyDescent="0.25">
      <c r="I524" s="4"/>
      <c r="J524" s="4"/>
      <c r="K524" s="4"/>
      <c r="L524" s="4"/>
      <c r="M524" s="4"/>
    </row>
    <row r="525" spans="9:13" x14ac:dyDescent="0.25">
      <c r="I525" s="4"/>
      <c r="J525" s="4"/>
      <c r="K525" s="4"/>
      <c r="L525" s="4"/>
      <c r="M525" s="4"/>
    </row>
    <row r="526" spans="9:13" x14ac:dyDescent="0.25">
      <c r="I526" s="4"/>
      <c r="J526" s="4"/>
      <c r="K526" s="4"/>
      <c r="L526" s="4"/>
      <c r="M526" s="4"/>
    </row>
    <row r="527" spans="9:13" x14ac:dyDescent="0.25">
      <c r="I527" s="4"/>
      <c r="J527" s="4"/>
      <c r="K527" s="4"/>
      <c r="L527" s="4"/>
      <c r="M527" s="4"/>
    </row>
    <row r="528" spans="9:13" x14ac:dyDescent="0.25">
      <c r="I528" s="4"/>
      <c r="J528" s="4"/>
      <c r="K528" s="4"/>
      <c r="L528" s="4"/>
      <c r="M528" s="4"/>
    </row>
    <row r="529" spans="9:13" x14ac:dyDescent="0.25">
      <c r="I529" s="4"/>
      <c r="J529" s="4"/>
      <c r="K529" s="4"/>
      <c r="L529" s="4"/>
      <c r="M529" s="4"/>
    </row>
    <row r="530" spans="9:13" x14ac:dyDescent="0.25">
      <c r="I530" s="4"/>
      <c r="J530" s="4"/>
      <c r="K530" s="4"/>
      <c r="L530" s="4"/>
      <c r="M530" s="4"/>
    </row>
    <row r="531" spans="9:13" x14ac:dyDescent="0.25">
      <c r="I531" s="4"/>
      <c r="J531" s="4"/>
      <c r="K531" s="4"/>
      <c r="L531" s="4"/>
      <c r="M531" s="4"/>
    </row>
    <row r="532" spans="9:13" x14ac:dyDescent="0.25">
      <c r="I532" s="4"/>
      <c r="J532" s="4"/>
      <c r="K532" s="4"/>
      <c r="L532" s="4"/>
      <c r="M532" s="4"/>
    </row>
    <row r="533" spans="9:13" x14ac:dyDescent="0.25">
      <c r="I533" s="4"/>
      <c r="J533" s="4"/>
      <c r="K533" s="4"/>
      <c r="L533" s="4"/>
      <c r="M533" s="4"/>
    </row>
    <row r="534" spans="9:13" x14ac:dyDescent="0.25">
      <c r="I534" s="4"/>
      <c r="J534" s="4"/>
      <c r="K534" s="4"/>
      <c r="L534" s="4"/>
      <c r="M534" s="4"/>
    </row>
    <row r="535" spans="9:13" x14ac:dyDescent="0.25">
      <c r="I535" s="4"/>
      <c r="J535" s="4"/>
      <c r="K535" s="4"/>
      <c r="L535" s="4"/>
      <c r="M535" s="4"/>
    </row>
    <row r="536" spans="9:13" x14ac:dyDescent="0.25">
      <c r="I536" s="4"/>
      <c r="J536" s="4"/>
      <c r="K536" s="4"/>
      <c r="L536" s="4"/>
      <c r="M536" s="4"/>
    </row>
    <row r="537" spans="9:13" x14ac:dyDescent="0.25">
      <c r="I537" s="4"/>
      <c r="J537" s="4"/>
      <c r="K537" s="4"/>
      <c r="L537" s="4"/>
      <c r="M537" s="4"/>
    </row>
    <row r="538" spans="9:13" x14ac:dyDescent="0.25">
      <c r="I538" s="4"/>
      <c r="J538" s="4"/>
      <c r="K538" s="4"/>
      <c r="L538" s="4"/>
      <c r="M538" s="4"/>
    </row>
    <row r="539" spans="9:13" x14ac:dyDescent="0.25">
      <c r="I539" s="4"/>
      <c r="J539" s="4"/>
      <c r="K539" s="4"/>
      <c r="L539" s="4"/>
      <c r="M539" s="4"/>
    </row>
    <row r="540" spans="9:13" x14ac:dyDescent="0.25">
      <c r="I540" s="4"/>
      <c r="J540" s="4"/>
      <c r="K540" s="4"/>
      <c r="L540" s="4"/>
      <c r="M540" s="4"/>
    </row>
    <row r="541" spans="9:13" x14ac:dyDescent="0.25">
      <c r="I541" s="4"/>
      <c r="J541" s="4"/>
      <c r="K541" s="4"/>
      <c r="L541" s="4"/>
      <c r="M541" s="4"/>
    </row>
    <row r="542" spans="9:13" x14ac:dyDescent="0.25">
      <c r="I542" s="4"/>
      <c r="J542" s="4"/>
      <c r="K542" s="4"/>
      <c r="L542" s="4"/>
      <c r="M542" s="4"/>
    </row>
    <row r="543" spans="9:13" x14ac:dyDescent="0.25">
      <c r="I543" s="4"/>
      <c r="J543" s="4"/>
      <c r="K543" s="4"/>
      <c r="L543" s="4"/>
      <c r="M543" s="4"/>
    </row>
    <row r="544" spans="9:13" x14ac:dyDescent="0.25">
      <c r="I544" s="4"/>
      <c r="J544" s="4"/>
      <c r="K544" s="4"/>
      <c r="L544" s="4"/>
      <c r="M544" s="4"/>
    </row>
    <row r="545" spans="9:13" x14ac:dyDescent="0.25">
      <c r="I545" s="4"/>
      <c r="J545" s="4"/>
      <c r="K545" s="4"/>
      <c r="L545" s="4"/>
      <c r="M545" s="4"/>
    </row>
    <row r="546" spans="9:13" x14ac:dyDescent="0.25">
      <c r="I546" s="4"/>
      <c r="J546" s="4"/>
      <c r="K546" s="4"/>
      <c r="L546" s="4"/>
      <c r="M546" s="4"/>
    </row>
    <row r="547" spans="9:13" x14ac:dyDescent="0.25">
      <c r="I547" s="4"/>
      <c r="J547" s="4"/>
      <c r="K547" s="4"/>
      <c r="L547" s="4"/>
      <c r="M547" s="4"/>
    </row>
    <row r="548" spans="9:13" x14ac:dyDescent="0.25">
      <c r="I548" s="4"/>
      <c r="J548" s="4"/>
      <c r="K548" s="4"/>
      <c r="L548" s="4"/>
      <c r="M548" s="4"/>
    </row>
    <row r="549" spans="9:13" x14ac:dyDescent="0.25">
      <c r="I549" s="4"/>
      <c r="J549" s="4"/>
      <c r="K549" s="4"/>
      <c r="L549" s="4"/>
      <c r="M549" s="4"/>
    </row>
    <row r="550" spans="9:13" x14ac:dyDescent="0.25">
      <c r="I550" s="4"/>
      <c r="J550" s="4"/>
      <c r="K550" s="4"/>
      <c r="L550" s="4"/>
      <c r="M550" s="4"/>
    </row>
    <row r="551" spans="9:13" x14ac:dyDescent="0.25">
      <c r="I551" s="4"/>
      <c r="J551" s="4"/>
      <c r="K551" s="4"/>
      <c r="L551" s="4"/>
      <c r="M551" s="4"/>
    </row>
    <row r="552" spans="9:13" x14ac:dyDescent="0.25">
      <c r="I552" s="4"/>
      <c r="J552" s="4"/>
      <c r="K552" s="4"/>
      <c r="L552" s="4"/>
      <c r="M552" s="4"/>
    </row>
    <row r="553" spans="9:13" x14ac:dyDescent="0.25">
      <c r="I553" s="4"/>
      <c r="J553" s="4"/>
      <c r="K553" s="4"/>
      <c r="L553" s="4"/>
      <c r="M553" s="4"/>
    </row>
    <row r="554" spans="9:13" x14ac:dyDescent="0.25">
      <c r="I554" s="4"/>
      <c r="J554" s="4"/>
      <c r="K554" s="4"/>
      <c r="L554" s="4"/>
      <c r="M554" s="4"/>
    </row>
    <row r="555" spans="9:13" x14ac:dyDescent="0.25">
      <c r="I555" s="4"/>
      <c r="J555" s="4"/>
      <c r="K555" s="4"/>
      <c r="L555" s="4"/>
      <c r="M555" s="4"/>
    </row>
    <row r="556" spans="9:13" x14ac:dyDescent="0.25">
      <c r="I556" s="4"/>
      <c r="J556" s="4"/>
      <c r="K556" s="4"/>
      <c r="L556" s="4"/>
      <c r="M556" s="4"/>
    </row>
    <row r="557" spans="9:13" x14ac:dyDescent="0.25">
      <c r="I557" s="4"/>
      <c r="J557" s="4"/>
      <c r="K557" s="4"/>
      <c r="L557" s="4"/>
      <c r="M557" s="4"/>
    </row>
    <row r="558" spans="9:13" x14ac:dyDescent="0.25">
      <c r="I558" s="4"/>
      <c r="J558" s="4"/>
      <c r="K558" s="4"/>
      <c r="L558" s="4"/>
      <c r="M558" s="4"/>
    </row>
    <row r="559" spans="9:13" x14ac:dyDescent="0.25">
      <c r="I559" s="4"/>
      <c r="J559" s="4"/>
      <c r="K559" s="4"/>
      <c r="L559" s="4"/>
      <c r="M559" s="4"/>
    </row>
    <row r="560" spans="9:13" x14ac:dyDescent="0.25">
      <c r="I560" s="4"/>
      <c r="J560" s="4"/>
      <c r="K560" s="4"/>
      <c r="L560" s="4"/>
      <c r="M560" s="4"/>
    </row>
    <row r="561" spans="9:13" x14ac:dyDescent="0.25">
      <c r="I561" s="4"/>
      <c r="J561" s="4"/>
      <c r="K561" s="4"/>
      <c r="L561" s="4"/>
      <c r="M561" s="4"/>
    </row>
    <row r="562" spans="9:13" x14ac:dyDescent="0.25">
      <c r="I562" s="4"/>
      <c r="J562" s="4"/>
      <c r="K562" s="4"/>
      <c r="L562" s="4"/>
      <c r="M562" s="4"/>
    </row>
    <row r="563" spans="9:13" x14ac:dyDescent="0.25">
      <c r="I563" s="4"/>
      <c r="J563" s="4"/>
      <c r="K563" s="4"/>
      <c r="L563" s="4"/>
      <c r="M563" s="4"/>
    </row>
    <row r="564" spans="9:13" x14ac:dyDescent="0.25">
      <c r="I564" s="4"/>
      <c r="J564" s="4"/>
      <c r="K564" s="4"/>
      <c r="L564" s="4"/>
      <c r="M564" s="4"/>
    </row>
    <row r="565" spans="9:13" x14ac:dyDescent="0.25">
      <c r="I565" s="4"/>
      <c r="J565" s="4"/>
      <c r="K565" s="4"/>
      <c r="L565" s="4"/>
      <c r="M565" s="4"/>
    </row>
    <row r="566" spans="9:13" x14ac:dyDescent="0.25">
      <c r="I566" s="4"/>
      <c r="J566" s="4"/>
      <c r="K566" s="4"/>
      <c r="L566" s="4"/>
      <c r="M566" s="4"/>
    </row>
    <row r="567" spans="9:13" x14ac:dyDescent="0.25">
      <c r="I567" s="4"/>
      <c r="J567" s="4"/>
      <c r="K567" s="4"/>
      <c r="L567" s="4"/>
      <c r="M567" s="4"/>
    </row>
    <row r="568" spans="9:13" x14ac:dyDescent="0.25">
      <c r="I568" s="4"/>
      <c r="J568" s="4"/>
      <c r="K568" s="4"/>
      <c r="L568" s="4"/>
      <c r="M568" s="4"/>
    </row>
    <row r="569" spans="9:13" x14ac:dyDescent="0.25">
      <c r="I569" s="4"/>
      <c r="J569" s="4"/>
      <c r="K569" s="4"/>
      <c r="L569" s="4"/>
      <c r="M569" s="4"/>
    </row>
    <row r="570" spans="9:13" x14ac:dyDescent="0.25">
      <c r="I570" s="4"/>
      <c r="J570" s="4"/>
      <c r="K570" s="4"/>
      <c r="L570" s="4"/>
      <c r="M570" s="4"/>
    </row>
    <row r="571" spans="9:13" x14ac:dyDescent="0.25">
      <c r="I571" s="4"/>
      <c r="J571" s="4"/>
      <c r="K571" s="4"/>
      <c r="L571" s="4"/>
      <c r="M571" s="4"/>
    </row>
    <row r="572" spans="9:13" x14ac:dyDescent="0.25">
      <c r="I572" s="4"/>
      <c r="J572" s="4"/>
      <c r="K572" s="4"/>
      <c r="L572" s="4"/>
      <c r="M572" s="4"/>
    </row>
    <row r="573" spans="9:13" x14ac:dyDescent="0.25">
      <c r="I573" s="4"/>
      <c r="J573" s="4"/>
      <c r="K573" s="4"/>
      <c r="L573" s="4"/>
      <c r="M573" s="4"/>
    </row>
    <row r="574" spans="9:13" x14ac:dyDescent="0.25">
      <c r="I574" s="4"/>
      <c r="J574" s="4"/>
      <c r="K574" s="4"/>
      <c r="L574" s="4"/>
      <c r="M574" s="4"/>
    </row>
    <row r="575" spans="9:13" x14ac:dyDescent="0.25">
      <c r="I575" s="4"/>
      <c r="J575" s="4"/>
      <c r="K575" s="4"/>
      <c r="L575" s="4"/>
      <c r="M575" s="4"/>
    </row>
    <row r="576" spans="9:13" x14ac:dyDescent="0.25">
      <c r="I576" s="4"/>
      <c r="J576" s="4"/>
      <c r="K576" s="4"/>
      <c r="L576" s="4"/>
      <c r="M576" s="4"/>
    </row>
    <row r="577" spans="9:13" x14ac:dyDescent="0.25">
      <c r="I577" s="4"/>
      <c r="J577" s="4"/>
      <c r="K577" s="4"/>
      <c r="L577" s="4"/>
      <c r="M577" s="4"/>
    </row>
    <row r="578" spans="9:13" x14ac:dyDescent="0.25">
      <c r="I578" s="4"/>
      <c r="J578" s="4"/>
      <c r="K578" s="4"/>
      <c r="L578" s="4"/>
      <c r="M578" s="4"/>
    </row>
    <row r="579" spans="9:13" x14ac:dyDescent="0.25">
      <c r="I579" s="4"/>
      <c r="J579" s="4"/>
      <c r="K579" s="4"/>
      <c r="L579" s="4"/>
      <c r="M579" s="4"/>
    </row>
    <row r="580" spans="9:13" x14ac:dyDescent="0.25">
      <c r="I580" s="4"/>
      <c r="J580" s="4"/>
      <c r="K580" s="4"/>
      <c r="L580" s="4"/>
      <c r="M580" s="4"/>
    </row>
    <row r="581" spans="9:13" x14ac:dyDescent="0.25">
      <c r="I581" s="4"/>
      <c r="J581" s="4"/>
      <c r="K581" s="4"/>
      <c r="L581" s="4"/>
      <c r="M581" s="4"/>
    </row>
    <row r="582" spans="9:13" x14ac:dyDescent="0.25">
      <c r="I582" s="4"/>
      <c r="J582" s="4"/>
      <c r="K582" s="4"/>
      <c r="L582" s="4"/>
      <c r="M582" s="4"/>
    </row>
    <row r="583" spans="9:13" x14ac:dyDescent="0.25">
      <c r="I583" s="4"/>
      <c r="J583" s="4"/>
      <c r="K583" s="4"/>
      <c r="L583" s="4"/>
      <c r="M583" s="4"/>
    </row>
    <row r="584" spans="9:13" x14ac:dyDescent="0.25">
      <c r="I584" s="4"/>
      <c r="J584" s="4"/>
      <c r="K584" s="4"/>
      <c r="L584" s="4"/>
      <c r="M584" s="4"/>
    </row>
    <row r="585" spans="9:13" x14ac:dyDescent="0.25">
      <c r="I585" s="4"/>
      <c r="J585" s="4"/>
      <c r="K585" s="4"/>
      <c r="L585" s="4"/>
      <c r="M585" s="4"/>
    </row>
    <row r="586" spans="9:13" x14ac:dyDescent="0.25">
      <c r="I586" s="4"/>
      <c r="J586" s="4"/>
      <c r="K586" s="4"/>
      <c r="L586" s="4"/>
      <c r="M586" s="4"/>
    </row>
    <row r="587" spans="9:13" x14ac:dyDescent="0.25">
      <c r="I587" s="4"/>
      <c r="J587" s="4"/>
      <c r="K587" s="4"/>
      <c r="L587" s="4"/>
      <c r="M587" s="4"/>
    </row>
    <row r="588" spans="9:13" x14ac:dyDescent="0.25">
      <c r="I588" s="4"/>
      <c r="J588" s="4"/>
      <c r="K588" s="4"/>
      <c r="L588" s="4"/>
      <c r="M588" s="4"/>
    </row>
    <row r="589" spans="9:13" x14ac:dyDescent="0.25">
      <c r="I589" s="4"/>
      <c r="J589" s="4"/>
      <c r="K589" s="4"/>
      <c r="L589" s="4"/>
      <c r="M589" s="4"/>
    </row>
    <row r="590" spans="9:13" x14ac:dyDescent="0.25">
      <c r="I590" s="4"/>
      <c r="J590" s="4"/>
      <c r="K590" s="4"/>
      <c r="L590" s="4"/>
      <c r="M590" s="4"/>
    </row>
    <row r="591" spans="9:13" x14ac:dyDescent="0.25">
      <c r="I591" s="4"/>
      <c r="J591" s="4"/>
      <c r="K591" s="4"/>
      <c r="L591" s="4"/>
      <c r="M591" s="4"/>
    </row>
    <row r="592" spans="9:13" x14ac:dyDescent="0.25">
      <c r="I592" s="4"/>
      <c r="J592" s="4"/>
      <c r="K592" s="4"/>
      <c r="L592" s="4"/>
      <c r="M592" s="4"/>
    </row>
    <row r="593" spans="9:13" x14ac:dyDescent="0.25">
      <c r="I593" s="4"/>
      <c r="J593" s="4"/>
      <c r="K593" s="4"/>
      <c r="L593" s="4"/>
      <c r="M593" s="4"/>
    </row>
    <row r="594" spans="9:13" x14ac:dyDescent="0.25">
      <c r="I594" s="4"/>
      <c r="J594" s="4"/>
      <c r="K594" s="4"/>
      <c r="L594" s="4"/>
      <c r="M594" s="4"/>
    </row>
    <row r="595" spans="9:13" x14ac:dyDescent="0.25">
      <c r="I595" s="4"/>
      <c r="J595" s="4"/>
      <c r="K595" s="4"/>
      <c r="L595" s="4"/>
      <c r="M595" s="4"/>
    </row>
    <row r="596" spans="9:13" x14ac:dyDescent="0.25">
      <c r="I596" s="4"/>
      <c r="J596" s="4"/>
      <c r="K596" s="4"/>
      <c r="L596" s="4"/>
      <c r="M596" s="4"/>
    </row>
    <row r="597" spans="9:13" x14ac:dyDescent="0.25">
      <c r="I597" s="4"/>
      <c r="J597" s="4"/>
      <c r="K597" s="4"/>
      <c r="L597" s="4"/>
      <c r="M597" s="4"/>
    </row>
    <row r="598" spans="9:13" x14ac:dyDescent="0.25">
      <c r="I598" s="4"/>
      <c r="J598" s="4"/>
      <c r="K598" s="4"/>
      <c r="L598" s="4"/>
      <c r="M598" s="4"/>
    </row>
    <row r="599" spans="9:13" x14ac:dyDescent="0.25">
      <c r="I599" s="4"/>
      <c r="J599" s="4"/>
      <c r="K599" s="4"/>
      <c r="L599" s="4"/>
      <c r="M599" s="4"/>
    </row>
    <row r="600" spans="9:13" x14ac:dyDescent="0.25">
      <c r="I600" s="4"/>
      <c r="J600" s="4"/>
      <c r="K600" s="4"/>
      <c r="L600" s="4"/>
      <c r="M600" s="4"/>
    </row>
    <row r="601" spans="9:13" x14ac:dyDescent="0.25">
      <c r="I601" s="4"/>
      <c r="J601" s="4"/>
      <c r="K601" s="4"/>
      <c r="L601" s="4"/>
      <c r="M601" s="4"/>
    </row>
    <row r="602" spans="9:13" x14ac:dyDescent="0.25">
      <c r="I602" s="4"/>
      <c r="J602" s="4"/>
      <c r="K602" s="4"/>
      <c r="L602" s="4"/>
      <c r="M602" s="4"/>
    </row>
    <row r="603" spans="9:13" x14ac:dyDescent="0.25">
      <c r="I603" s="4"/>
      <c r="J603" s="4"/>
      <c r="K603" s="4"/>
      <c r="L603" s="4"/>
      <c r="M603" s="4"/>
    </row>
    <row r="604" spans="9:13" x14ac:dyDescent="0.25">
      <c r="I604" s="4"/>
      <c r="J604" s="4"/>
      <c r="K604" s="4"/>
      <c r="L604" s="4"/>
      <c r="M604" s="4"/>
    </row>
    <row r="605" spans="9:13" x14ac:dyDescent="0.25">
      <c r="I605" s="4"/>
      <c r="J605" s="4"/>
      <c r="K605" s="4"/>
      <c r="L605" s="4"/>
      <c r="M605" s="4"/>
    </row>
    <row r="606" spans="9:13" x14ac:dyDescent="0.25">
      <c r="I606" s="4"/>
      <c r="J606" s="4"/>
      <c r="K606" s="4"/>
      <c r="L606" s="4"/>
      <c r="M606" s="4"/>
    </row>
    <row r="607" spans="9:13" x14ac:dyDescent="0.25">
      <c r="I607" s="4"/>
      <c r="J607" s="4"/>
      <c r="K607" s="4"/>
      <c r="L607" s="4"/>
      <c r="M607" s="4"/>
    </row>
    <row r="608" spans="9:13" x14ac:dyDescent="0.25">
      <c r="I608" s="4"/>
      <c r="J608" s="4"/>
      <c r="K608" s="4"/>
      <c r="L608" s="4"/>
      <c r="M608" s="4"/>
    </row>
    <row r="609" spans="9:13" x14ac:dyDescent="0.25">
      <c r="I609" s="4"/>
      <c r="J609" s="4"/>
      <c r="K609" s="4"/>
      <c r="L609" s="4"/>
      <c r="M609" s="4"/>
    </row>
    <row r="610" spans="9:13" x14ac:dyDescent="0.25">
      <c r="I610" s="4"/>
      <c r="J610" s="4"/>
      <c r="K610" s="4"/>
      <c r="L610" s="4"/>
      <c r="M610" s="4"/>
    </row>
    <row r="611" spans="9:13" x14ac:dyDescent="0.25">
      <c r="I611" s="4"/>
      <c r="J611" s="4"/>
      <c r="K611" s="4"/>
      <c r="L611" s="4"/>
      <c r="M611" s="4"/>
    </row>
    <row r="612" spans="9:13" x14ac:dyDescent="0.25">
      <c r="I612" s="4"/>
      <c r="J612" s="4"/>
      <c r="K612" s="4"/>
      <c r="L612" s="4"/>
      <c r="M612" s="4"/>
    </row>
    <row r="613" spans="9:13" x14ac:dyDescent="0.25">
      <c r="I613" s="4"/>
      <c r="J613" s="4"/>
      <c r="K613" s="4"/>
      <c r="L613" s="4"/>
      <c r="M613" s="4"/>
    </row>
    <row r="614" spans="9:13" x14ac:dyDescent="0.25">
      <c r="I614" s="4"/>
      <c r="J614" s="4"/>
      <c r="K614" s="4"/>
      <c r="L614" s="4"/>
      <c r="M614" s="4"/>
    </row>
    <row r="615" spans="9:13" x14ac:dyDescent="0.25">
      <c r="I615" s="4"/>
      <c r="J615" s="4"/>
      <c r="K615" s="4"/>
      <c r="L615" s="4"/>
      <c r="M615" s="4"/>
    </row>
    <row r="616" spans="9:13" x14ac:dyDescent="0.25">
      <c r="I616" s="4"/>
      <c r="J616" s="4"/>
      <c r="K616" s="4"/>
      <c r="L616" s="4"/>
      <c r="M616" s="4"/>
    </row>
    <row r="617" spans="9:13" x14ac:dyDescent="0.25">
      <c r="I617" s="4"/>
      <c r="J617" s="4"/>
      <c r="K617" s="4"/>
      <c r="L617" s="4"/>
      <c r="M617" s="4"/>
    </row>
    <row r="618" spans="9:13" x14ac:dyDescent="0.25">
      <c r="I618" s="4"/>
      <c r="J618" s="4"/>
      <c r="K618" s="4"/>
      <c r="L618" s="4"/>
      <c r="M618" s="4"/>
    </row>
    <row r="619" spans="9:13" x14ac:dyDescent="0.25">
      <c r="I619" s="4"/>
      <c r="J619" s="4"/>
      <c r="K619" s="4"/>
      <c r="L619" s="4"/>
      <c r="M619" s="4"/>
    </row>
    <row r="620" spans="9:13" x14ac:dyDescent="0.25">
      <c r="I620" s="4"/>
      <c r="J620" s="4"/>
      <c r="K620" s="4"/>
      <c r="L620" s="4"/>
      <c r="M620" s="4"/>
    </row>
    <row r="621" spans="9:13" x14ac:dyDescent="0.25">
      <c r="I621" s="4"/>
      <c r="J621" s="4"/>
      <c r="K621" s="4"/>
      <c r="L621" s="4"/>
      <c r="M621" s="4"/>
    </row>
    <row r="622" spans="9:13" x14ac:dyDescent="0.25">
      <c r="I622" s="4"/>
      <c r="J622" s="4"/>
      <c r="K622" s="4"/>
      <c r="L622" s="4"/>
      <c r="M622" s="4"/>
    </row>
    <row r="623" spans="9:13" x14ac:dyDescent="0.25">
      <c r="I623" s="4"/>
      <c r="J623" s="4"/>
      <c r="K623" s="4"/>
      <c r="L623" s="4"/>
      <c r="M623" s="4"/>
    </row>
    <row r="624" spans="9:13" x14ac:dyDescent="0.25">
      <c r="I624" s="4"/>
      <c r="J624" s="4"/>
      <c r="K624" s="4"/>
      <c r="L624" s="4"/>
      <c r="M624" s="4"/>
    </row>
    <row r="625" spans="9:13" x14ac:dyDescent="0.25">
      <c r="I625" s="4"/>
      <c r="J625" s="4"/>
      <c r="K625" s="4"/>
      <c r="L625" s="4"/>
      <c r="M625" s="4"/>
    </row>
    <row r="626" spans="9:13" x14ac:dyDescent="0.25">
      <c r="I626" s="4"/>
      <c r="J626" s="4"/>
      <c r="K626" s="4"/>
      <c r="L626" s="4"/>
      <c r="M626" s="4"/>
    </row>
    <row r="627" spans="9:13" x14ac:dyDescent="0.25">
      <c r="I627" s="4"/>
      <c r="J627" s="4"/>
      <c r="K627" s="4"/>
      <c r="L627" s="4"/>
      <c r="M627" s="4"/>
    </row>
    <row r="628" spans="9:13" x14ac:dyDescent="0.25">
      <c r="I628" s="4"/>
      <c r="J628" s="4"/>
      <c r="K628" s="4"/>
      <c r="L628" s="4"/>
      <c r="M628" s="4"/>
    </row>
    <row r="629" spans="9:13" x14ac:dyDescent="0.25">
      <c r="I629" s="4"/>
      <c r="J629" s="4"/>
      <c r="K629" s="4"/>
      <c r="L629" s="4"/>
      <c r="M629" s="4"/>
    </row>
    <row r="630" spans="9:13" x14ac:dyDescent="0.25">
      <c r="I630" s="4"/>
      <c r="J630" s="4"/>
      <c r="K630" s="4"/>
      <c r="L630" s="4"/>
      <c r="M630" s="4"/>
    </row>
    <row r="631" spans="9:13" x14ac:dyDescent="0.25">
      <c r="I631" s="4"/>
      <c r="J631" s="4"/>
      <c r="K631" s="4"/>
      <c r="L631" s="4"/>
      <c r="M631" s="4"/>
    </row>
    <row r="632" spans="9:13" x14ac:dyDescent="0.25">
      <c r="I632" s="4"/>
      <c r="J632" s="4"/>
      <c r="K632" s="4"/>
      <c r="L632" s="4"/>
      <c r="M632" s="4"/>
    </row>
    <row r="633" spans="9:13" x14ac:dyDescent="0.25">
      <c r="I633" s="4"/>
      <c r="J633" s="4"/>
      <c r="K633" s="4"/>
      <c r="L633" s="4"/>
      <c r="M633" s="4"/>
    </row>
    <row r="634" spans="9:13" x14ac:dyDescent="0.25">
      <c r="I634" s="4"/>
      <c r="J634" s="4"/>
      <c r="K634" s="4"/>
      <c r="L634" s="4"/>
      <c r="M634" s="4"/>
    </row>
    <row r="635" spans="9:13" x14ac:dyDescent="0.25">
      <c r="I635" s="4"/>
      <c r="J635" s="4"/>
      <c r="K635" s="4"/>
      <c r="L635" s="4"/>
      <c r="M635" s="4"/>
    </row>
    <row r="636" spans="9:13" x14ac:dyDescent="0.25">
      <c r="I636" s="4"/>
      <c r="J636" s="4"/>
      <c r="K636" s="4"/>
      <c r="L636" s="4"/>
      <c r="M636" s="4"/>
    </row>
    <row r="637" spans="9:13" x14ac:dyDescent="0.25">
      <c r="I637" s="4"/>
      <c r="J637" s="4"/>
      <c r="K637" s="4"/>
      <c r="L637" s="4"/>
      <c r="M637" s="4"/>
    </row>
    <row r="638" spans="9:13" x14ac:dyDescent="0.25">
      <c r="I638" s="4"/>
      <c r="J638" s="4"/>
      <c r="K638" s="4"/>
      <c r="L638" s="4"/>
      <c r="M638" s="4"/>
    </row>
    <row r="639" spans="9:13" x14ac:dyDescent="0.25">
      <c r="I639" s="4"/>
      <c r="J639" s="4"/>
      <c r="K639" s="4"/>
      <c r="L639" s="4"/>
      <c r="M639" s="4"/>
    </row>
    <row r="640" spans="9:13" x14ac:dyDescent="0.25">
      <c r="I640" s="4"/>
      <c r="J640" s="4"/>
      <c r="K640" s="4"/>
      <c r="L640" s="4"/>
      <c r="M640" s="4"/>
    </row>
    <row r="641" spans="9:13" x14ac:dyDescent="0.25">
      <c r="I641" s="4"/>
      <c r="J641" s="4"/>
      <c r="K641" s="4"/>
      <c r="L641" s="4"/>
      <c r="M641" s="4"/>
    </row>
    <row r="642" spans="9:13" x14ac:dyDescent="0.25">
      <c r="I642" s="4"/>
      <c r="J642" s="4"/>
      <c r="K642" s="4"/>
      <c r="L642" s="4"/>
      <c r="M642" s="4"/>
    </row>
    <row r="643" spans="9:13" x14ac:dyDescent="0.25">
      <c r="I643" s="4"/>
      <c r="J643" s="4"/>
      <c r="K643" s="4"/>
      <c r="L643" s="4"/>
      <c r="M643" s="4"/>
    </row>
    <row r="644" spans="9:13" x14ac:dyDescent="0.25">
      <c r="I644" s="4"/>
      <c r="J644" s="4"/>
      <c r="K644" s="4"/>
      <c r="L644" s="4"/>
      <c r="M644" s="4"/>
    </row>
    <row r="645" spans="9:13" x14ac:dyDescent="0.25">
      <c r="I645" s="4"/>
      <c r="J645" s="4"/>
      <c r="K645" s="4"/>
      <c r="L645" s="4"/>
      <c r="M645" s="4"/>
    </row>
    <row r="646" spans="9:13" x14ac:dyDescent="0.25">
      <c r="I646" s="4"/>
      <c r="J646" s="4"/>
      <c r="K646" s="4"/>
      <c r="L646" s="4"/>
      <c r="M646" s="4"/>
    </row>
    <row r="647" spans="9:13" x14ac:dyDescent="0.25">
      <c r="I647" s="4"/>
      <c r="J647" s="4"/>
      <c r="K647" s="4"/>
      <c r="L647" s="4"/>
      <c r="M647" s="4"/>
    </row>
    <row r="648" spans="9:13" x14ac:dyDescent="0.25">
      <c r="I648" s="4"/>
      <c r="J648" s="4"/>
      <c r="K648" s="4"/>
      <c r="L648" s="4"/>
      <c r="M648" s="4"/>
    </row>
    <row r="649" spans="9:13" x14ac:dyDescent="0.25">
      <c r="I649" s="4"/>
      <c r="J649" s="4"/>
      <c r="K649" s="4"/>
      <c r="L649" s="4"/>
      <c r="M649" s="4"/>
    </row>
    <row r="650" spans="9:13" x14ac:dyDescent="0.25">
      <c r="I650" s="4"/>
      <c r="J650" s="4"/>
      <c r="K650" s="4"/>
      <c r="L650" s="4"/>
      <c r="M650" s="4"/>
    </row>
    <row r="651" spans="9:13" x14ac:dyDescent="0.25">
      <c r="I651" s="4"/>
      <c r="J651" s="4"/>
      <c r="K651" s="4"/>
      <c r="L651" s="4"/>
      <c r="M651" s="4"/>
    </row>
    <row r="652" spans="9:13" x14ac:dyDescent="0.25">
      <c r="I652" s="4"/>
      <c r="J652" s="4"/>
      <c r="K652" s="4"/>
      <c r="L652" s="4"/>
      <c r="M652" s="4"/>
    </row>
    <row r="653" spans="9:13" x14ac:dyDescent="0.25">
      <c r="I653" s="4"/>
      <c r="J653" s="4"/>
      <c r="K653" s="4"/>
      <c r="L653" s="4"/>
      <c r="M653" s="4"/>
    </row>
    <row r="654" spans="9:13" x14ac:dyDescent="0.25">
      <c r="I654" s="4"/>
      <c r="J654" s="4"/>
      <c r="K654" s="4"/>
      <c r="L654" s="4"/>
      <c r="M654" s="4"/>
    </row>
    <row r="655" spans="9:13" x14ac:dyDescent="0.25">
      <c r="I655" s="4"/>
      <c r="J655" s="4"/>
      <c r="K655" s="4"/>
      <c r="L655" s="4"/>
      <c r="M655" s="4"/>
    </row>
    <row r="656" spans="9:13" x14ac:dyDescent="0.25">
      <c r="I656" s="4"/>
      <c r="J656" s="4"/>
      <c r="K656" s="4"/>
      <c r="L656" s="4"/>
      <c r="M656" s="4"/>
    </row>
    <row r="657" spans="9:13" x14ac:dyDescent="0.25">
      <c r="I657" s="4"/>
      <c r="J657" s="4"/>
      <c r="K657" s="4"/>
      <c r="L657" s="4"/>
      <c r="M657" s="4"/>
    </row>
    <row r="658" spans="9:13" x14ac:dyDescent="0.25">
      <c r="I658" s="4"/>
      <c r="J658" s="4"/>
      <c r="K658" s="4"/>
      <c r="L658" s="4"/>
      <c r="M658" s="4"/>
    </row>
    <row r="659" spans="9:13" x14ac:dyDescent="0.25">
      <c r="I659" s="4"/>
      <c r="J659" s="4"/>
      <c r="K659" s="4"/>
      <c r="L659" s="4"/>
      <c r="M659" s="4"/>
    </row>
    <row r="660" spans="9:13" x14ac:dyDescent="0.25">
      <c r="I660" s="4"/>
      <c r="J660" s="4"/>
      <c r="K660" s="4"/>
      <c r="L660" s="4"/>
      <c r="M660" s="4"/>
    </row>
    <row r="661" spans="9:13" x14ac:dyDescent="0.25">
      <c r="I661" s="4"/>
      <c r="J661" s="4"/>
      <c r="K661" s="4"/>
      <c r="L661" s="4"/>
      <c r="M661" s="4"/>
    </row>
    <row r="662" spans="9:13" x14ac:dyDescent="0.25">
      <c r="I662" s="4"/>
      <c r="J662" s="4"/>
      <c r="K662" s="4"/>
      <c r="L662" s="4"/>
      <c r="M662" s="4"/>
    </row>
    <row r="663" spans="9:13" x14ac:dyDescent="0.25">
      <c r="I663" s="4"/>
      <c r="J663" s="4"/>
      <c r="K663" s="4"/>
      <c r="L663" s="4"/>
      <c r="M663" s="4"/>
    </row>
    <row r="664" spans="9:13" x14ac:dyDescent="0.25">
      <c r="I664" s="4"/>
      <c r="J664" s="4"/>
      <c r="K664" s="4"/>
      <c r="L664" s="4"/>
      <c r="M664" s="4"/>
    </row>
    <row r="665" spans="9:13" x14ac:dyDescent="0.25">
      <c r="I665" s="4"/>
      <c r="J665" s="4"/>
      <c r="K665" s="4"/>
      <c r="L665" s="4"/>
      <c r="M665" s="4"/>
    </row>
    <row r="666" spans="9:13" x14ac:dyDescent="0.25">
      <c r="I666" s="4"/>
      <c r="J666" s="4"/>
      <c r="K666" s="4"/>
      <c r="L666" s="4"/>
      <c r="M666" s="4"/>
    </row>
    <row r="667" spans="9:13" x14ac:dyDescent="0.25">
      <c r="I667" s="4"/>
      <c r="J667" s="4"/>
      <c r="K667" s="4"/>
      <c r="L667" s="4"/>
      <c r="M667" s="4"/>
    </row>
    <row r="668" spans="9:13" x14ac:dyDescent="0.25">
      <c r="I668" s="4"/>
      <c r="J668" s="4"/>
      <c r="K668" s="4"/>
      <c r="L668" s="4"/>
      <c r="M668" s="4"/>
    </row>
    <row r="669" spans="9:13" x14ac:dyDescent="0.25">
      <c r="I669" s="4"/>
      <c r="J669" s="4"/>
      <c r="K669" s="4"/>
      <c r="L669" s="4"/>
      <c r="M669" s="4"/>
    </row>
    <row r="670" spans="9:13" x14ac:dyDescent="0.25">
      <c r="I670" s="4"/>
      <c r="J670" s="4"/>
      <c r="K670" s="4"/>
      <c r="L670" s="4"/>
      <c r="M670" s="4"/>
    </row>
    <row r="671" spans="9:13" x14ac:dyDescent="0.25">
      <c r="I671" s="4"/>
      <c r="J671" s="4"/>
      <c r="K671" s="4"/>
      <c r="L671" s="4"/>
      <c r="M671" s="4"/>
    </row>
    <row r="672" spans="9:13" x14ac:dyDescent="0.25">
      <c r="I672" s="4"/>
      <c r="J672" s="4"/>
      <c r="K672" s="4"/>
      <c r="L672" s="4"/>
      <c r="M672" s="4"/>
    </row>
    <row r="673" spans="9:13" x14ac:dyDescent="0.25">
      <c r="I673" s="4"/>
      <c r="J673" s="4"/>
      <c r="K673" s="4"/>
      <c r="L673" s="4"/>
      <c r="M673" s="4"/>
    </row>
    <row r="674" spans="9:13" x14ac:dyDescent="0.25">
      <c r="I674" s="4"/>
      <c r="J674" s="4"/>
      <c r="K674" s="4"/>
      <c r="L674" s="4"/>
      <c r="M674" s="4"/>
    </row>
    <row r="675" spans="9:13" x14ac:dyDescent="0.25">
      <c r="I675" s="4"/>
      <c r="J675" s="4"/>
      <c r="K675" s="4"/>
      <c r="L675" s="4"/>
      <c r="M675" s="4"/>
    </row>
    <row r="676" spans="9:13" x14ac:dyDescent="0.25">
      <c r="I676" s="4"/>
      <c r="J676" s="4"/>
      <c r="K676" s="4"/>
      <c r="L676" s="4"/>
      <c r="M676" s="4"/>
    </row>
    <row r="677" spans="9:13" x14ac:dyDescent="0.25">
      <c r="I677" s="4"/>
      <c r="J677" s="4"/>
      <c r="K677" s="4"/>
      <c r="L677" s="4"/>
      <c r="M677" s="4"/>
    </row>
    <row r="678" spans="9:13" x14ac:dyDescent="0.25">
      <c r="I678" s="4"/>
      <c r="J678" s="4"/>
      <c r="K678" s="4"/>
      <c r="L678" s="4"/>
      <c r="M678" s="4"/>
    </row>
    <row r="679" spans="9:13" x14ac:dyDescent="0.25">
      <c r="I679" s="4"/>
      <c r="J679" s="4"/>
      <c r="K679" s="4"/>
      <c r="L679" s="4"/>
      <c r="M679" s="4"/>
    </row>
    <row r="680" spans="9:13" x14ac:dyDescent="0.25">
      <c r="I680" s="4"/>
      <c r="J680" s="4"/>
      <c r="K680" s="4"/>
      <c r="L680" s="4"/>
      <c r="M680" s="4"/>
    </row>
    <row r="681" spans="9:13" x14ac:dyDescent="0.25">
      <c r="I681" s="4"/>
      <c r="J681" s="4"/>
      <c r="K681" s="4"/>
      <c r="L681" s="4"/>
      <c r="M681" s="4"/>
    </row>
    <row r="682" spans="9:13" x14ac:dyDescent="0.25">
      <c r="I682" s="4"/>
      <c r="J682" s="4"/>
      <c r="K682" s="4"/>
      <c r="L682" s="4"/>
      <c r="M682" s="4"/>
    </row>
    <row r="683" spans="9:13" x14ac:dyDescent="0.25">
      <c r="I683" s="4"/>
      <c r="J683" s="4"/>
      <c r="K683" s="4"/>
      <c r="L683" s="4"/>
      <c r="M683" s="4"/>
    </row>
    <row r="684" spans="9:13" x14ac:dyDescent="0.25">
      <c r="I684" s="4"/>
      <c r="J684" s="4"/>
      <c r="K684" s="4"/>
      <c r="L684" s="4"/>
      <c r="M684" s="4"/>
    </row>
    <row r="685" spans="9:13" x14ac:dyDescent="0.25">
      <c r="I685" s="4"/>
      <c r="J685" s="4"/>
      <c r="K685" s="4"/>
      <c r="L685" s="4"/>
      <c r="M685" s="4"/>
    </row>
    <row r="686" spans="9:13" x14ac:dyDescent="0.25">
      <c r="I686" s="4"/>
      <c r="J686" s="4"/>
      <c r="K686" s="4"/>
      <c r="L686" s="4"/>
      <c r="M686" s="4"/>
    </row>
    <row r="687" spans="9:13" x14ac:dyDescent="0.25">
      <c r="I687" s="4"/>
      <c r="J687" s="4"/>
      <c r="K687" s="4"/>
      <c r="L687" s="4"/>
      <c r="M687" s="4"/>
    </row>
    <row r="688" spans="9:13" x14ac:dyDescent="0.25">
      <c r="I688" s="4"/>
      <c r="J688" s="4"/>
      <c r="K688" s="4"/>
      <c r="L688" s="4"/>
      <c r="M688" s="4"/>
    </row>
    <row r="689" spans="9:13" x14ac:dyDescent="0.25">
      <c r="I689" s="4"/>
      <c r="J689" s="4"/>
      <c r="K689" s="4"/>
      <c r="L689" s="4"/>
      <c r="M689" s="4"/>
    </row>
    <row r="690" spans="9:13" x14ac:dyDescent="0.25">
      <c r="I690" s="4"/>
      <c r="J690" s="4"/>
      <c r="K690" s="4"/>
      <c r="L690" s="4"/>
      <c r="M690" s="4"/>
    </row>
    <row r="691" spans="9:13" x14ac:dyDescent="0.25">
      <c r="I691" s="4"/>
      <c r="J691" s="4"/>
      <c r="K691" s="4"/>
      <c r="L691" s="4"/>
      <c r="M691" s="4"/>
    </row>
    <row r="692" spans="9:13" x14ac:dyDescent="0.25">
      <c r="I692" s="4"/>
      <c r="J692" s="4"/>
      <c r="K692" s="4"/>
      <c r="L692" s="4"/>
      <c r="M692" s="4"/>
    </row>
    <row r="693" spans="9:13" x14ac:dyDescent="0.25">
      <c r="I693" s="4"/>
      <c r="J693" s="4"/>
      <c r="K693" s="4"/>
      <c r="L693" s="4"/>
      <c r="M693" s="4"/>
    </row>
    <row r="694" spans="9:13" x14ac:dyDescent="0.25">
      <c r="I694" s="4"/>
      <c r="J694" s="4"/>
      <c r="K694" s="4"/>
      <c r="L694" s="4"/>
      <c r="M694" s="4"/>
    </row>
    <row r="695" spans="9:13" x14ac:dyDescent="0.25">
      <c r="I695" s="4"/>
      <c r="J695" s="4"/>
      <c r="K695" s="4"/>
      <c r="L695" s="4"/>
      <c r="M695" s="4"/>
    </row>
    <row r="696" spans="9:13" x14ac:dyDescent="0.25">
      <c r="I696" s="4"/>
      <c r="J696" s="4"/>
      <c r="K696" s="4"/>
      <c r="L696" s="4"/>
      <c r="M696" s="4"/>
    </row>
    <row r="697" spans="9:13" x14ac:dyDescent="0.25">
      <c r="I697" s="4"/>
      <c r="J697" s="4"/>
      <c r="K697" s="4"/>
      <c r="L697" s="4"/>
      <c r="M697" s="4"/>
    </row>
    <row r="698" spans="9:13" x14ac:dyDescent="0.25">
      <c r="I698" s="4"/>
      <c r="J698" s="4"/>
      <c r="K698" s="4"/>
      <c r="L698" s="4"/>
      <c r="M698" s="4"/>
    </row>
    <row r="699" spans="9:13" x14ac:dyDescent="0.25">
      <c r="I699" s="4"/>
      <c r="J699" s="4"/>
      <c r="K699" s="4"/>
      <c r="L699" s="4"/>
      <c r="M699" s="4"/>
    </row>
    <row r="700" spans="9:13" x14ac:dyDescent="0.25">
      <c r="I700" s="4"/>
      <c r="J700" s="4"/>
      <c r="K700" s="4"/>
      <c r="L700" s="4"/>
      <c r="M700" s="4"/>
    </row>
    <row r="701" spans="9:13" x14ac:dyDescent="0.25">
      <c r="I701" s="4"/>
      <c r="J701" s="4"/>
      <c r="K701" s="4"/>
      <c r="L701" s="4"/>
      <c r="M701" s="4"/>
    </row>
    <row r="702" spans="9:13" x14ac:dyDescent="0.25">
      <c r="I702" s="4"/>
      <c r="J702" s="4"/>
      <c r="K702" s="4"/>
      <c r="L702" s="4"/>
      <c r="M702" s="4"/>
    </row>
    <row r="703" spans="9:13" x14ac:dyDescent="0.25">
      <c r="I703" s="4"/>
      <c r="J703" s="4"/>
      <c r="K703" s="4"/>
      <c r="L703" s="4"/>
      <c r="M703" s="4"/>
    </row>
    <row r="704" spans="9:13" x14ac:dyDescent="0.25">
      <c r="I704" s="4"/>
      <c r="J704" s="4"/>
      <c r="K704" s="4"/>
      <c r="L704" s="4"/>
      <c r="M704" s="4"/>
    </row>
    <row r="705" spans="9:13" x14ac:dyDescent="0.25">
      <c r="I705" s="4"/>
      <c r="J705" s="4"/>
      <c r="K705" s="4"/>
      <c r="L705" s="4"/>
      <c r="M705" s="4"/>
    </row>
    <row r="706" spans="9:13" x14ac:dyDescent="0.25">
      <c r="I706" s="4"/>
      <c r="J706" s="4"/>
      <c r="K706" s="4"/>
      <c r="L706" s="4"/>
      <c r="M706" s="4"/>
    </row>
    <row r="707" spans="9:13" x14ac:dyDescent="0.25">
      <c r="I707" s="4"/>
      <c r="J707" s="4"/>
      <c r="K707" s="4"/>
      <c r="L707" s="4"/>
      <c r="M707" s="4"/>
    </row>
    <row r="708" spans="9:13" x14ac:dyDescent="0.25">
      <c r="I708" s="4"/>
      <c r="J708" s="4"/>
      <c r="K708" s="4"/>
      <c r="L708" s="4"/>
      <c r="M708" s="4"/>
    </row>
    <row r="709" spans="9:13" x14ac:dyDescent="0.25">
      <c r="I709" s="4"/>
      <c r="J709" s="4"/>
      <c r="K709" s="4"/>
      <c r="L709" s="4"/>
      <c r="M709" s="4"/>
    </row>
    <row r="710" spans="9:13" x14ac:dyDescent="0.25">
      <c r="I710" s="4"/>
      <c r="J710" s="4"/>
      <c r="K710" s="4"/>
      <c r="L710" s="4"/>
      <c r="M710" s="4"/>
    </row>
    <row r="711" spans="9:13" x14ac:dyDescent="0.25">
      <c r="I711" s="4"/>
      <c r="J711" s="4"/>
      <c r="K711" s="4"/>
      <c r="L711" s="4"/>
      <c r="M711" s="4"/>
    </row>
    <row r="712" spans="9:13" x14ac:dyDescent="0.25">
      <c r="I712" s="4"/>
      <c r="J712" s="4"/>
      <c r="K712" s="4"/>
      <c r="L712" s="4"/>
      <c r="M712" s="4"/>
    </row>
    <row r="713" spans="9:13" x14ac:dyDescent="0.25">
      <c r="I713" s="4"/>
      <c r="J713" s="4"/>
      <c r="K713" s="4"/>
      <c r="L713" s="4"/>
      <c r="M713" s="4"/>
    </row>
    <row r="714" spans="9:13" x14ac:dyDescent="0.25">
      <c r="I714" s="4"/>
      <c r="J714" s="4"/>
      <c r="K714" s="4"/>
      <c r="L714" s="4"/>
      <c r="M714" s="4"/>
    </row>
    <row r="715" spans="9:13" x14ac:dyDescent="0.25">
      <c r="I715" s="4"/>
      <c r="J715" s="4"/>
      <c r="K715" s="4"/>
      <c r="L715" s="4"/>
      <c r="M715" s="4"/>
    </row>
    <row r="716" spans="9:13" x14ac:dyDescent="0.25">
      <c r="I716" s="4"/>
      <c r="J716" s="4"/>
      <c r="K716" s="4"/>
      <c r="L716" s="4"/>
      <c r="M716" s="4"/>
    </row>
    <row r="717" spans="9:13" x14ac:dyDescent="0.25">
      <c r="I717" s="4"/>
      <c r="J717" s="4"/>
      <c r="K717" s="4"/>
      <c r="L717" s="4"/>
      <c r="M717" s="4"/>
    </row>
    <row r="718" spans="9:13" x14ac:dyDescent="0.25">
      <c r="I718" s="4"/>
      <c r="J718" s="4"/>
      <c r="K718" s="4"/>
      <c r="L718" s="4"/>
      <c r="M718" s="4"/>
    </row>
    <row r="719" spans="9:13" x14ac:dyDescent="0.25">
      <c r="I719" s="4"/>
      <c r="J719" s="4"/>
      <c r="K719" s="4"/>
      <c r="L719" s="4"/>
      <c r="M719" s="4"/>
    </row>
    <row r="720" spans="9:13" x14ac:dyDescent="0.25">
      <c r="I720" s="4"/>
      <c r="J720" s="4"/>
      <c r="K720" s="4"/>
      <c r="L720" s="4"/>
      <c r="M720" s="4"/>
    </row>
    <row r="721" spans="9:13" x14ac:dyDescent="0.25">
      <c r="I721" s="4"/>
      <c r="J721" s="4"/>
      <c r="K721" s="4"/>
      <c r="L721" s="4"/>
      <c r="M721" s="4"/>
    </row>
    <row r="722" spans="9:13" x14ac:dyDescent="0.25">
      <c r="I722" s="4"/>
      <c r="J722" s="4"/>
      <c r="K722" s="4"/>
      <c r="L722" s="4"/>
      <c r="M722" s="4"/>
    </row>
    <row r="723" spans="9:13" x14ac:dyDescent="0.25">
      <c r="I723" s="4"/>
      <c r="J723" s="4"/>
      <c r="K723" s="4"/>
      <c r="L723" s="4"/>
      <c r="M723" s="4"/>
    </row>
    <row r="724" spans="9:13" x14ac:dyDescent="0.25">
      <c r="I724" s="4"/>
      <c r="J724" s="4"/>
      <c r="K724" s="4"/>
      <c r="L724" s="4"/>
      <c r="M724" s="4"/>
    </row>
    <row r="725" spans="9:13" x14ac:dyDescent="0.25">
      <c r="I725" s="4"/>
      <c r="J725" s="4"/>
      <c r="K725" s="4"/>
      <c r="L725" s="4"/>
      <c r="M725" s="4"/>
    </row>
    <row r="726" spans="9:13" x14ac:dyDescent="0.25">
      <c r="I726" s="4"/>
      <c r="J726" s="4"/>
      <c r="K726" s="4"/>
      <c r="L726" s="4"/>
      <c r="M726" s="4"/>
    </row>
    <row r="727" spans="9:13" x14ac:dyDescent="0.25">
      <c r="I727" s="4"/>
      <c r="J727" s="4"/>
      <c r="K727" s="4"/>
      <c r="L727" s="4"/>
      <c r="M727" s="4"/>
    </row>
    <row r="728" spans="9:13" x14ac:dyDescent="0.25">
      <c r="I728" s="4"/>
      <c r="J728" s="4"/>
      <c r="K728" s="4"/>
      <c r="L728" s="4"/>
      <c r="M728" s="4"/>
    </row>
    <row r="729" spans="9:13" x14ac:dyDescent="0.25">
      <c r="I729" s="4"/>
      <c r="J729" s="4"/>
      <c r="K729" s="4"/>
      <c r="L729" s="4"/>
      <c r="M729" s="4"/>
    </row>
    <row r="730" spans="9:13" x14ac:dyDescent="0.25">
      <c r="I730" s="4"/>
      <c r="J730" s="4"/>
      <c r="K730" s="4"/>
      <c r="L730" s="4"/>
      <c r="M730" s="4"/>
    </row>
    <row r="731" spans="9:13" x14ac:dyDescent="0.25">
      <c r="I731" s="4"/>
      <c r="J731" s="4"/>
      <c r="K731" s="4"/>
      <c r="L731" s="4"/>
      <c r="M731" s="4"/>
    </row>
    <row r="732" spans="9:13" x14ac:dyDescent="0.25">
      <c r="I732" s="4"/>
      <c r="J732" s="4"/>
      <c r="K732" s="4"/>
      <c r="L732" s="4"/>
      <c r="M732" s="4"/>
    </row>
    <row r="733" spans="9:13" x14ac:dyDescent="0.25">
      <c r="I733" s="4"/>
      <c r="J733" s="4"/>
      <c r="K733" s="4"/>
      <c r="L733" s="4"/>
      <c r="M733" s="4"/>
    </row>
    <row r="734" spans="9:13" x14ac:dyDescent="0.25">
      <c r="I734" s="4"/>
      <c r="J734" s="4"/>
      <c r="K734" s="4"/>
      <c r="L734" s="4"/>
      <c r="M734" s="4"/>
    </row>
    <row r="735" spans="9:13" x14ac:dyDescent="0.25">
      <c r="I735" s="4"/>
      <c r="J735" s="4"/>
      <c r="K735" s="4"/>
      <c r="L735" s="4"/>
      <c r="M735" s="4"/>
    </row>
    <row r="736" spans="9:13" x14ac:dyDescent="0.25">
      <c r="I736" s="4"/>
      <c r="J736" s="4"/>
      <c r="K736" s="4"/>
      <c r="L736" s="4"/>
      <c r="M736" s="4"/>
    </row>
    <row r="737" spans="9:13" x14ac:dyDescent="0.25">
      <c r="I737" s="4"/>
      <c r="J737" s="4"/>
      <c r="K737" s="4"/>
      <c r="L737" s="4"/>
      <c r="M737" s="4"/>
    </row>
    <row r="738" spans="9:13" x14ac:dyDescent="0.25">
      <c r="I738" s="4"/>
      <c r="J738" s="4"/>
      <c r="K738" s="4"/>
      <c r="L738" s="4"/>
      <c r="M738" s="4"/>
    </row>
    <row r="739" spans="9:13" x14ac:dyDescent="0.25">
      <c r="I739" s="4"/>
      <c r="J739" s="4"/>
      <c r="K739" s="4"/>
      <c r="L739" s="4"/>
      <c r="M739" s="4"/>
    </row>
    <row r="740" spans="9:13" x14ac:dyDescent="0.25">
      <c r="I740" s="4"/>
      <c r="J740" s="4"/>
      <c r="K740" s="4"/>
      <c r="L740" s="4"/>
      <c r="M740" s="4"/>
    </row>
    <row r="741" spans="9:13" x14ac:dyDescent="0.25">
      <c r="I741" s="4"/>
      <c r="J741" s="4"/>
      <c r="K741" s="4"/>
      <c r="L741" s="4"/>
      <c r="M741" s="4"/>
    </row>
    <row r="742" spans="9:13" x14ac:dyDescent="0.25">
      <c r="I742" s="4"/>
      <c r="J742" s="4"/>
      <c r="K742" s="4"/>
      <c r="L742" s="4"/>
      <c r="M742" s="4"/>
    </row>
    <row r="743" spans="9:13" x14ac:dyDescent="0.25">
      <c r="I743" s="4"/>
      <c r="J743" s="4"/>
      <c r="K743" s="4"/>
      <c r="L743" s="4"/>
      <c r="M743" s="4"/>
    </row>
    <row r="744" spans="9:13" x14ac:dyDescent="0.25">
      <c r="I744" s="4"/>
      <c r="J744" s="4"/>
      <c r="K744" s="4"/>
      <c r="L744" s="4"/>
      <c r="M744" s="4"/>
    </row>
    <row r="745" spans="9:13" x14ac:dyDescent="0.25">
      <c r="I745" s="4"/>
      <c r="J745" s="4"/>
      <c r="K745" s="4"/>
      <c r="L745" s="4"/>
      <c r="M745" s="4"/>
    </row>
    <row r="746" spans="9:13" x14ac:dyDescent="0.25">
      <c r="I746" s="4"/>
      <c r="J746" s="4"/>
      <c r="K746" s="4"/>
      <c r="L746" s="4"/>
      <c r="M746" s="4"/>
    </row>
    <row r="747" spans="9:13" x14ac:dyDescent="0.25">
      <c r="I747" s="4"/>
      <c r="J747" s="4"/>
      <c r="K747" s="4"/>
      <c r="L747" s="4"/>
      <c r="M747" s="4"/>
    </row>
    <row r="748" spans="9:13" x14ac:dyDescent="0.25">
      <c r="I748" s="4"/>
      <c r="J748" s="4"/>
      <c r="K748" s="4"/>
      <c r="L748" s="4"/>
      <c r="M748" s="4"/>
    </row>
    <row r="749" spans="9:13" x14ac:dyDescent="0.25">
      <c r="I749" s="4"/>
      <c r="J749" s="4"/>
      <c r="K749" s="4"/>
      <c r="L749" s="4"/>
      <c r="M749" s="4"/>
    </row>
    <row r="750" spans="9:13" x14ac:dyDescent="0.25">
      <c r="I750" s="4"/>
      <c r="J750" s="4"/>
      <c r="K750" s="4"/>
      <c r="L750" s="4"/>
      <c r="M750" s="4"/>
    </row>
    <row r="751" spans="9:13" x14ac:dyDescent="0.25">
      <c r="I751" s="4"/>
      <c r="J751" s="4"/>
      <c r="K751" s="4"/>
      <c r="L751" s="4"/>
      <c r="M751" s="4"/>
    </row>
    <row r="752" spans="9:13" x14ac:dyDescent="0.25">
      <c r="I752" s="4"/>
      <c r="J752" s="4"/>
      <c r="K752" s="4"/>
      <c r="L752" s="4"/>
      <c r="M752" s="4"/>
    </row>
    <row r="753" spans="9:13" x14ac:dyDescent="0.25">
      <c r="I753" s="4"/>
      <c r="J753" s="4"/>
      <c r="K753" s="4"/>
      <c r="L753" s="4"/>
      <c r="M753" s="4"/>
    </row>
    <row r="754" spans="9:13" x14ac:dyDescent="0.25">
      <c r="I754" s="4"/>
      <c r="J754" s="4"/>
      <c r="K754" s="4"/>
      <c r="L754" s="4"/>
      <c r="M754" s="4"/>
    </row>
    <row r="755" spans="9:13" x14ac:dyDescent="0.25">
      <c r="I755" s="4"/>
      <c r="J755" s="4"/>
      <c r="K755" s="4"/>
      <c r="L755" s="4"/>
      <c r="M755" s="4"/>
    </row>
    <row r="756" spans="9:13" x14ac:dyDescent="0.25">
      <c r="I756" s="4"/>
      <c r="J756" s="4"/>
      <c r="K756" s="4"/>
      <c r="L756" s="4"/>
      <c r="M756" s="4"/>
    </row>
    <row r="757" spans="9:13" x14ac:dyDescent="0.25">
      <c r="I757" s="4"/>
      <c r="J757" s="4"/>
      <c r="K757" s="4"/>
      <c r="L757" s="4"/>
      <c r="M757" s="4"/>
    </row>
    <row r="758" spans="9:13" x14ac:dyDescent="0.25">
      <c r="I758" s="4"/>
      <c r="J758" s="4"/>
      <c r="K758" s="4"/>
      <c r="L758" s="4"/>
      <c r="M758" s="4"/>
    </row>
    <row r="759" spans="9:13" x14ac:dyDescent="0.25">
      <c r="I759" s="4"/>
      <c r="J759" s="4"/>
      <c r="K759" s="4"/>
      <c r="L759" s="4"/>
      <c r="M759" s="4"/>
    </row>
    <row r="760" spans="9:13" x14ac:dyDescent="0.25">
      <c r="I760" s="4"/>
      <c r="J760" s="4"/>
      <c r="K760" s="4"/>
      <c r="L760" s="4"/>
      <c r="M760" s="4"/>
    </row>
    <row r="761" spans="9:13" x14ac:dyDescent="0.25">
      <c r="I761" s="4"/>
      <c r="J761" s="4"/>
      <c r="K761" s="4"/>
      <c r="L761" s="4"/>
      <c r="M761" s="4"/>
    </row>
    <row r="762" spans="9:13" x14ac:dyDescent="0.25">
      <c r="I762" s="4"/>
      <c r="J762" s="4"/>
      <c r="K762" s="4"/>
      <c r="L762" s="4"/>
      <c r="M762" s="4"/>
    </row>
    <row r="763" spans="9:13" x14ac:dyDescent="0.25">
      <c r="I763" s="4"/>
      <c r="J763" s="4"/>
      <c r="K763" s="4"/>
      <c r="L763" s="4"/>
      <c r="M763" s="4"/>
    </row>
    <row r="764" spans="9:13" x14ac:dyDescent="0.25">
      <c r="I764" s="4"/>
      <c r="J764" s="4"/>
      <c r="K764" s="4"/>
      <c r="L764" s="4"/>
      <c r="M764" s="4"/>
    </row>
    <row r="765" spans="9:13" x14ac:dyDescent="0.25">
      <c r="I765" s="4"/>
      <c r="J765" s="4"/>
      <c r="K765" s="4"/>
      <c r="L765" s="4"/>
      <c r="M765" s="4"/>
    </row>
    <row r="766" spans="9:13" x14ac:dyDescent="0.25">
      <c r="I766" s="4"/>
      <c r="J766" s="4"/>
      <c r="K766" s="4"/>
      <c r="L766" s="4"/>
      <c r="M766" s="4"/>
    </row>
    <row r="767" spans="9:13" x14ac:dyDescent="0.25">
      <c r="I767" s="4"/>
      <c r="J767" s="4"/>
      <c r="K767" s="4"/>
      <c r="L767" s="4"/>
      <c r="M767" s="4"/>
    </row>
    <row r="768" spans="9:13" x14ac:dyDescent="0.25">
      <c r="I768" s="4"/>
      <c r="J768" s="4"/>
      <c r="K768" s="4"/>
      <c r="L768" s="4"/>
      <c r="M768" s="4"/>
    </row>
    <row r="769" spans="9:13" x14ac:dyDescent="0.25">
      <c r="I769" s="4"/>
      <c r="J769" s="4"/>
      <c r="K769" s="4"/>
      <c r="L769" s="4"/>
      <c r="M769" s="4"/>
    </row>
    <row r="770" spans="9:13" x14ac:dyDescent="0.25">
      <c r="I770" s="4"/>
      <c r="J770" s="4"/>
      <c r="K770" s="4"/>
      <c r="L770" s="4"/>
      <c r="M770" s="4"/>
    </row>
    <row r="771" spans="9:13" x14ac:dyDescent="0.25">
      <c r="I771" s="4"/>
      <c r="J771" s="4"/>
      <c r="K771" s="4"/>
      <c r="L771" s="4"/>
      <c r="M771" s="4"/>
    </row>
    <row r="772" spans="9:13" x14ac:dyDescent="0.25">
      <c r="I772" s="4"/>
      <c r="J772" s="4"/>
      <c r="K772" s="4"/>
      <c r="L772" s="4"/>
      <c r="M772" s="4"/>
    </row>
    <row r="773" spans="9:13" x14ac:dyDescent="0.25">
      <c r="I773" s="4"/>
      <c r="J773" s="4"/>
      <c r="K773" s="4"/>
      <c r="L773" s="4"/>
      <c r="M773" s="4"/>
    </row>
    <row r="774" spans="9:13" x14ac:dyDescent="0.25">
      <c r="I774" s="4"/>
      <c r="J774" s="4"/>
      <c r="K774" s="4"/>
      <c r="L774" s="4"/>
      <c r="M774" s="4"/>
    </row>
    <row r="775" spans="9:13" x14ac:dyDescent="0.25">
      <c r="I775" s="4"/>
      <c r="J775" s="4"/>
      <c r="K775" s="4"/>
      <c r="L775" s="4"/>
      <c r="M775" s="4"/>
    </row>
    <row r="776" spans="9:13" x14ac:dyDescent="0.25">
      <c r="I776" s="4"/>
      <c r="J776" s="4"/>
      <c r="K776" s="4"/>
      <c r="L776" s="4"/>
      <c r="M776" s="4"/>
    </row>
    <row r="777" spans="9:13" x14ac:dyDescent="0.25">
      <c r="I777" s="4"/>
      <c r="J777" s="4"/>
      <c r="K777" s="4"/>
      <c r="L777" s="4"/>
      <c r="M777" s="4"/>
    </row>
    <row r="778" spans="9:13" x14ac:dyDescent="0.25">
      <c r="I778" s="4"/>
      <c r="J778" s="4"/>
      <c r="K778" s="4"/>
      <c r="L778" s="4"/>
      <c r="M778" s="4"/>
    </row>
    <row r="779" spans="9:13" x14ac:dyDescent="0.25">
      <c r="I779" s="4"/>
      <c r="J779" s="4"/>
      <c r="K779" s="4"/>
      <c r="L779" s="4"/>
      <c r="M779" s="4"/>
    </row>
    <row r="780" spans="9:13" x14ac:dyDescent="0.25">
      <c r="I780" s="4"/>
      <c r="J780" s="4"/>
      <c r="K780" s="4"/>
      <c r="L780" s="4"/>
      <c r="M780" s="4"/>
    </row>
    <row r="781" spans="9:13" x14ac:dyDescent="0.25">
      <c r="I781" s="4"/>
      <c r="J781" s="4"/>
      <c r="K781" s="4"/>
      <c r="L781" s="4"/>
      <c r="M781" s="4"/>
    </row>
    <row r="782" spans="9:13" x14ac:dyDescent="0.25">
      <c r="I782" s="4"/>
      <c r="J782" s="4"/>
      <c r="K782" s="4"/>
      <c r="L782" s="4"/>
      <c r="M782" s="4"/>
    </row>
    <row r="783" spans="9:13" x14ac:dyDescent="0.25">
      <c r="I783" s="4"/>
      <c r="J783" s="4"/>
      <c r="K783" s="4"/>
      <c r="L783" s="4"/>
      <c r="M783" s="4"/>
    </row>
    <row r="784" spans="9:13" x14ac:dyDescent="0.25">
      <c r="I784" s="4"/>
      <c r="J784" s="4"/>
      <c r="K784" s="4"/>
      <c r="L784" s="4"/>
      <c r="M784" s="4"/>
    </row>
    <row r="785" spans="9:13" x14ac:dyDescent="0.25">
      <c r="I785" s="4"/>
      <c r="J785" s="4"/>
      <c r="K785" s="4"/>
      <c r="L785" s="4"/>
      <c r="M785" s="4"/>
    </row>
    <row r="786" spans="9:13" x14ac:dyDescent="0.25">
      <c r="I786" s="4"/>
      <c r="J786" s="4"/>
      <c r="K786" s="4"/>
      <c r="L786" s="4"/>
      <c r="M786" s="4"/>
    </row>
    <row r="787" spans="9:13" x14ac:dyDescent="0.25">
      <c r="I787" s="4"/>
      <c r="J787" s="4"/>
      <c r="K787" s="4"/>
      <c r="L787" s="4"/>
      <c r="M787" s="4"/>
    </row>
    <row r="788" spans="9:13" x14ac:dyDescent="0.25">
      <c r="I788" s="4"/>
      <c r="J788" s="4"/>
      <c r="K788" s="4"/>
      <c r="L788" s="4"/>
      <c r="M788" s="4"/>
    </row>
    <row r="789" spans="9:13" x14ac:dyDescent="0.25">
      <c r="I789" s="4"/>
      <c r="J789" s="4"/>
      <c r="K789" s="4"/>
      <c r="L789" s="4"/>
      <c r="M789" s="4"/>
    </row>
    <row r="790" spans="9:13" x14ac:dyDescent="0.25">
      <c r="I790" s="4"/>
      <c r="J790" s="4"/>
      <c r="K790" s="4"/>
      <c r="L790" s="4"/>
      <c r="M790" s="4"/>
    </row>
    <row r="791" spans="9:13" x14ac:dyDescent="0.25">
      <c r="I791" s="4"/>
      <c r="J791" s="4"/>
      <c r="K791" s="4"/>
      <c r="L791" s="4"/>
      <c r="M791" s="4"/>
    </row>
    <row r="792" spans="9:13" x14ac:dyDescent="0.25">
      <c r="I792" s="4"/>
      <c r="J792" s="4"/>
      <c r="K792" s="4"/>
      <c r="L792" s="4"/>
      <c r="M792" s="4"/>
    </row>
    <row r="793" spans="9:13" x14ac:dyDescent="0.25">
      <c r="I793" s="4"/>
      <c r="J793" s="4"/>
      <c r="K793" s="4"/>
      <c r="L793" s="4"/>
      <c r="M793" s="4"/>
    </row>
    <row r="794" spans="9:13" x14ac:dyDescent="0.25">
      <c r="I794" s="4"/>
      <c r="J794" s="4"/>
      <c r="K794" s="4"/>
      <c r="L794" s="4"/>
      <c r="M794" s="4"/>
    </row>
    <row r="795" spans="9:13" x14ac:dyDescent="0.25">
      <c r="I795" s="4"/>
      <c r="J795" s="4"/>
      <c r="K795" s="4"/>
      <c r="L795" s="4"/>
      <c r="M795" s="4"/>
    </row>
    <row r="796" spans="9:13" x14ac:dyDescent="0.25">
      <c r="I796" s="4"/>
      <c r="J796" s="4"/>
      <c r="K796" s="4"/>
      <c r="L796" s="4"/>
      <c r="M796" s="4"/>
    </row>
    <row r="797" spans="9:13" x14ac:dyDescent="0.25">
      <c r="I797" s="4"/>
      <c r="J797" s="4"/>
      <c r="K797" s="4"/>
      <c r="L797" s="4"/>
      <c r="M797" s="4"/>
    </row>
    <row r="798" spans="9:13" x14ac:dyDescent="0.25">
      <c r="I798" s="4"/>
      <c r="J798" s="4"/>
      <c r="K798" s="4"/>
      <c r="L798" s="4"/>
      <c r="M798" s="4"/>
    </row>
    <row r="799" spans="9:13" x14ac:dyDescent="0.25">
      <c r="I799" s="4"/>
      <c r="J799" s="4"/>
      <c r="K799" s="4"/>
      <c r="L799" s="4"/>
      <c r="M799" s="4"/>
    </row>
    <row r="800" spans="9:13" x14ac:dyDescent="0.25">
      <c r="I800" s="4"/>
      <c r="J800" s="4"/>
      <c r="K800" s="4"/>
      <c r="L800" s="4"/>
      <c r="M800" s="4"/>
    </row>
    <row r="801" spans="9:13" x14ac:dyDescent="0.25">
      <c r="I801" s="4"/>
      <c r="J801" s="4"/>
      <c r="K801" s="4"/>
      <c r="L801" s="4"/>
      <c r="M801" s="4"/>
    </row>
    <row r="802" spans="9:13" x14ac:dyDescent="0.25">
      <c r="I802" s="4"/>
      <c r="J802" s="4"/>
      <c r="K802" s="4"/>
      <c r="L802" s="4"/>
      <c r="M802" s="4"/>
    </row>
    <row r="803" spans="9:13" x14ac:dyDescent="0.25">
      <c r="I803" s="4"/>
      <c r="J803" s="4"/>
      <c r="K803" s="4"/>
      <c r="L803" s="4"/>
      <c r="M803" s="4"/>
    </row>
    <row r="804" spans="9:13" x14ac:dyDescent="0.25">
      <c r="I804" s="4"/>
      <c r="J804" s="4"/>
      <c r="K804" s="4"/>
      <c r="L804" s="4"/>
      <c r="M804" s="4"/>
    </row>
    <row r="805" spans="9:13" x14ac:dyDescent="0.25">
      <c r="I805" s="4"/>
      <c r="J805" s="4"/>
      <c r="K805" s="4"/>
      <c r="L805" s="4"/>
      <c r="M805" s="4"/>
    </row>
    <row r="806" spans="9:13" x14ac:dyDescent="0.25">
      <c r="I806" s="4"/>
      <c r="J806" s="4"/>
      <c r="K806" s="4"/>
      <c r="L806" s="4"/>
      <c r="M806" s="4"/>
    </row>
    <row r="807" spans="9:13" x14ac:dyDescent="0.25">
      <c r="I807" s="4"/>
      <c r="J807" s="4"/>
      <c r="K807" s="4"/>
      <c r="L807" s="4"/>
      <c r="M807" s="4"/>
    </row>
    <row r="808" spans="9:13" x14ac:dyDescent="0.25">
      <c r="I808" s="4"/>
      <c r="J808" s="4"/>
      <c r="K808" s="4"/>
      <c r="L808" s="4"/>
      <c r="M808" s="4"/>
    </row>
    <row r="809" spans="9:13" x14ac:dyDescent="0.25">
      <c r="I809" s="4"/>
      <c r="J809" s="4"/>
      <c r="K809" s="4"/>
      <c r="L809" s="4"/>
      <c r="M809" s="4"/>
    </row>
    <row r="810" spans="9:13" x14ac:dyDescent="0.25">
      <c r="I810" s="4"/>
      <c r="J810" s="4"/>
      <c r="K810" s="4"/>
      <c r="L810" s="4"/>
      <c r="M810" s="4"/>
    </row>
    <row r="811" spans="9:13" x14ac:dyDescent="0.25">
      <c r="I811" s="4"/>
      <c r="J811" s="4"/>
      <c r="K811" s="4"/>
      <c r="L811" s="4"/>
      <c r="M811" s="4"/>
    </row>
    <row r="812" spans="9:13" x14ac:dyDescent="0.25">
      <c r="I812" s="4"/>
      <c r="J812" s="4"/>
      <c r="K812" s="4"/>
      <c r="L812" s="4"/>
      <c r="M812" s="4"/>
    </row>
    <row r="813" spans="9:13" x14ac:dyDescent="0.25">
      <c r="I813" s="4"/>
      <c r="J813" s="4"/>
      <c r="K813" s="4"/>
      <c r="L813" s="4"/>
      <c r="M813" s="4"/>
    </row>
    <row r="814" spans="9:13" x14ac:dyDescent="0.25">
      <c r="I814" s="4"/>
      <c r="J814" s="4"/>
      <c r="K814" s="4"/>
      <c r="L814" s="4"/>
      <c r="M814" s="4"/>
    </row>
    <row r="815" spans="9:13" x14ac:dyDescent="0.25">
      <c r="I815" s="4"/>
      <c r="J815" s="4"/>
      <c r="K815" s="4"/>
      <c r="L815" s="4"/>
      <c r="M815" s="4"/>
    </row>
    <row r="816" spans="9:13" x14ac:dyDescent="0.25">
      <c r="I816" s="4"/>
      <c r="J816" s="4"/>
      <c r="K816" s="4"/>
      <c r="L816" s="4"/>
      <c r="M816" s="4"/>
    </row>
    <row r="817" spans="9:13" x14ac:dyDescent="0.25">
      <c r="I817" s="4"/>
      <c r="J817" s="4"/>
      <c r="K817" s="4"/>
      <c r="L817" s="4"/>
      <c r="M817" s="4"/>
    </row>
    <row r="818" spans="9:13" x14ac:dyDescent="0.25">
      <c r="I818" s="4"/>
      <c r="J818" s="4"/>
      <c r="K818" s="4"/>
      <c r="L818" s="4"/>
      <c r="M818" s="4"/>
    </row>
    <row r="819" spans="9:13" x14ac:dyDescent="0.25">
      <c r="I819" s="4"/>
      <c r="J819" s="4"/>
      <c r="K819" s="4"/>
      <c r="L819" s="4"/>
      <c r="M819" s="4"/>
    </row>
    <row r="820" spans="9:13" x14ac:dyDescent="0.25">
      <c r="I820" s="4"/>
      <c r="J820" s="4"/>
      <c r="K820" s="4"/>
      <c r="L820" s="4"/>
      <c r="M820" s="4"/>
    </row>
    <row r="821" spans="9:13" x14ac:dyDescent="0.25">
      <c r="I821" s="4"/>
      <c r="J821" s="4"/>
      <c r="K821" s="4"/>
      <c r="L821" s="4"/>
      <c r="M821" s="4"/>
    </row>
    <row r="822" spans="9:13" x14ac:dyDescent="0.25">
      <c r="I822" s="4"/>
      <c r="J822" s="4"/>
      <c r="K822" s="4"/>
      <c r="L822" s="4"/>
      <c r="M822" s="4"/>
    </row>
    <row r="823" spans="9:13" x14ac:dyDescent="0.25">
      <c r="I823" s="4"/>
      <c r="J823" s="4"/>
      <c r="K823" s="4"/>
      <c r="L823" s="4"/>
      <c r="M823" s="4"/>
    </row>
    <row r="824" spans="9:13" x14ac:dyDescent="0.25">
      <c r="I824" s="4"/>
      <c r="J824" s="4"/>
      <c r="K824" s="4"/>
      <c r="L824" s="4"/>
      <c r="M824" s="4"/>
    </row>
    <row r="825" spans="9:13" x14ac:dyDescent="0.25">
      <c r="I825" s="4"/>
      <c r="J825" s="4"/>
      <c r="K825" s="4"/>
      <c r="L825" s="4"/>
      <c r="M825" s="4"/>
    </row>
    <row r="826" spans="9:13" x14ac:dyDescent="0.25">
      <c r="I826" s="4"/>
      <c r="J826" s="4"/>
      <c r="K826" s="4"/>
      <c r="L826" s="4"/>
      <c r="M826" s="4"/>
    </row>
    <row r="827" spans="9:13" x14ac:dyDescent="0.25">
      <c r="I827" s="4"/>
      <c r="J827" s="4"/>
      <c r="K827" s="4"/>
      <c r="L827" s="4"/>
      <c r="M827" s="4"/>
    </row>
    <row r="828" spans="9:13" x14ac:dyDescent="0.25">
      <c r="I828" s="4"/>
      <c r="J828" s="4"/>
      <c r="K828" s="4"/>
      <c r="L828" s="4"/>
      <c r="M828" s="4"/>
    </row>
    <row r="829" spans="9:13" x14ac:dyDescent="0.25">
      <c r="I829" s="4"/>
      <c r="J829" s="4"/>
      <c r="K829" s="4"/>
      <c r="L829" s="4"/>
      <c r="M829" s="4"/>
    </row>
    <row r="830" spans="9:13" x14ac:dyDescent="0.25">
      <c r="I830" s="4"/>
      <c r="J830" s="4"/>
      <c r="K830" s="4"/>
      <c r="L830" s="4"/>
      <c r="M830" s="4"/>
    </row>
    <row r="831" spans="9:13" x14ac:dyDescent="0.25">
      <c r="I831" s="4"/>
      <c r="J831" s="4"/>
      <c r="K831" s="4"/>
      <c r="L831" s="4"/>
      <c r="M831" s="4"/>
    </row>
    <row r="832" spans="9:13" x14ac:dyDescent="0.25">
      <c r="I832" s="4"/>
      <c r="J832" s="4"/>
      <c r="K832" s="4"/>
      <c r="L832" s="4"/>
      <c r="M832" s="4"/>
    </row>
    <row r="833" spans="9:13" x14ac:dyDescent="0.25">
      <c r="I833" s="4"/>
      <c r="J833" s="4"/>
      <c r="K833" s="4"/>
      <c r="L833" s="4"/>
      <c r="M833" s="4"/>
    </row>
    <row r="834" spans="9:13" x14ac:dyDescent="0.25">
      <c r="I834" s="4"/>
      <c r="J834" s="4"/>
      <c r="K834" s="4"/>
      <c r="L834" s="4"/>
      <c r="M834" s="4"/>
    </row>
    <row r="835" spans="9:13" x14ac:dyDescent="0.25">
      <c r="I835" s="4"/>
      <c r="J835" s="4"/>
      <c r="K835" s="4"/>
      <c r="L835" s="4"/>
      <c r="M835" s="4"/>
    </row>
    <row r="836" spans="9:13" x14ac:dyDescent="0.25">
      <c r="I836" s="4"/>
      <c r="J836" s="4"/>
      <c r="K836" s="4"/>
      <c r="L836" s="4"/>
      <c r="M836" s="4"/>
    </row>
    <row r="837" spans="9:13" x14ac:dyDescent="0.25">
      <c r="I837" s="4"/>
      <c r="J837" s="4"/>
      <c r="K837" s="4"/>
      <c r="L837" s="4"/>
      <c r="M837" s="4"/>
    </row>
    <row r="838" spans="9:13" x14ac:dyDescent="0.25">
      <c r="I838" s="4"/>
      <c r="J838" s="4"/>
      <c r="K838" s="4"/>
      <c r="L838" s="4"/>
      <c r="M838" s="4"/>
    </row>
    <row r="839" spans="9:13" x14ac:dyDescent="0.25">
      <c r="I839" s="4"/>
      <c r="J839" s="4"/>
      <c r="K839" s="4"/>
      <c r="L839" s="4"/>
      <c r="M839" s="4"/>
    </row>
    <row r="840" spans="9:13" x14ac:dyDescent="0.25">
      <c r="I840" s="4"/>
      <c r="J840" s="4"/>
      <c r="K840" s="4"/>
      <c r="L840" s="4"/>
      <c r="M840" s="4"/>
    </row>
    <row r="841" spans="9:13" x14ac:dyDescent="0.25">
      <c r="I841" s="4"/>
      <c r="J841" s="4"/>
      <c r="K841" s="4"/>
      <c r="L841" s="4"/>
      <c r="M841" s="4"/>
    </row>
    <row r="842" spans="9:13" x14ac:dyDescent="0.25">
      <c r="I842" s="4"/>
      <c r="J842" s="4"/>
      <c r="K842" s="4"/>
      <c r="L842" s="4"/>
      <c r="M842" s="4"/>
    </row>
    <row r="843" spans="9:13" x14ac:dyDescent="0.25">
      <c r="I843" s="4"/>
      <c r="J843" s="4"/>
      <c r="K843" s="4"/>
      <c r="L843" s="4"/>
      <c r="M843" s="4"/>
    </row>
    <row r="844" spans="9:13" x14ac:dyDescent="0.25">
      <c r="I844" s="4"/>
      <c r="J844" s="4"/>
      <c r="K844" s="4"/>
      <c r="L844" s="4"/>
      <c r="M844" s="4"/>
    </row>
    <row r="845" spans="9:13" x14ac:dyDescent="0.25">
      <c r="I845" s="4"/>
      <c r="J845" s="4"/>
      <c r="K845" s="4"/>
      <c r="L845" s="4"/>
      <c r="M845" s="4"/>
    </row>
    <row r="846" spans="9:13" x14ac:dyDescent="0.25">
      <c r="I846" s="4"/>
      <c r="J846" s="4"/>
      <c r="K846" s="4"/>
      <c r="L846" s="4"/>
      <c r="M846" s="4"/>
    </row>
    <row r="847" spans="9:13" x14ac:dyDescent="0.25">
      <c r="I847" s="4"/>
      <c r="J847" s="4"/>
      <c r="K847" s="4"/>
      <c r="L847" s="4"/>
      <c r="M847" s="4"/>
    </row>
    <row r="848" spans="9:13" x14ac:dyDescent="0.25">
      <c r="I848" s="4"/>
      <c r="J848" s="4"/>
      <c r="K848" s="4"/>
      <c r="L848" s="4"/>
      <c r="M848" s="4"/>
    </row>
    <row r="849" spans="9:13" x14ac:dyDescent="0.25">
      <c r="I849" s="4"/>
      <c r="J849" s="4"/>
      <c r="K849" s="4"/>
      <c r="L849" s="4"/>
      <c r="M849" s="4"/>
    </row>
    <row r="850" spans="9:13" x14ac:dyDescent="0.25">
      <c r="I850" s="4"/>
      <c r="J850" s="4"/>
      <c r="K850" s="4"/>
      <c r="L850" s="4"/>
      <c r="M850" s="4"/>
    </row>
    <row r="851" spans="9:13" x14ac:dyDescent="0.25">
      <c r="I851" s="4"/>
      <c r="J851" s="4"/>
      <c r="K851" s="4"/>
      <c r="L851" s="4"/>
      <c r="M851" s="4"/>
    </row>
    <row r="852" spans="9:13" x14ac:dyDescent="0.25">
      <c r="I852" s="4"/>
      <c r="J852" s="4"/>
      <c r="K852" s="4"/>
      <c r="L852" s="4"/>
      <c r="M852" s="4"/>
    </row>
    <row r="853" spans="9:13" x14ac:dyDescent="0.25">
      <c r="I853" s="4"/>
      <c r="J853" s="4"/>
      <c r="K853" s="4"/>
      <c r="L853" s="4"/>
      <c r="M853" s="4"/>
    </row>
    <row r="854" spans="9:13" x14ac:dyDescent="0.25">
      <c r="I854" s="4"/>
      <c r="J854" s="4"/>
      <c r="K854" s="4"/>
      <c r="L854" s="4"/>
      <c r="M854" s="4"/>
    </row>
    <row r="855" spans="9:13" x14ac:dyDescent="0.25">
      <c r="I855" s="4"/>
      <c r="J855" s="4"/>
      <c r="K855" s="4"/>
      <c r="L855" s="4"/>
      <c r="M855" s="4"/>
    </row>
    <row r="856" spans="9:13" x14ac:dyDescent="0.25">
      <c r="I856" s="4"/>
      <c r="J856" s="4"/>
      <c r="K856" s="4"/>
      <c r="L856" s="4"/>
      <c r="M856" s="4"/>
    </row>
    <row r="857" spans="9:13" x14ac:dyDescent="0.25">
      <c r="I857" s="4"/>
      <c r="J857" s="4"/>
      <c r="K857" s="4"/>
      <c r="L857" s="4"/>
      <c r="M857" s="4"/>
    </row>
    <row r="858" spans="9:13" x14ac:dyDescent="0.25">
      <c r="I858" s="4"/>
      <c r="J858" s="4"/>
      <c r="K858" s="4"/>
      <c r="L858" s="4"/>
      <c r="M858" s="4"/>
    </row>
    <row r="859" spans="9:13" x14ac:dyDescent="0.25">
      <c r="I859" s="4"/>
      <c r="J859" s="4"/>
      <c r="K859" s="4"/>
      <c r="L859" s="4"/>
      <c r="M859" s="4"/>
    </row>
    <row r="860" spans="9:13" x14ac:dyDescent="0.25">
      <c r="I860" s="4"/>
      <c r="J860" s="4"/>
      <c r="K860" s="4"/>
      <c r="L860" s="4"/>
      <c r="M860" s="4"/>
    </row>
    <row r="861" spans="9:13" x14ac:dyDescent="0.25">
      <c r="I861" s="4"/>
      <c r="J861" s="4"/>
      <c r="K861" s="4"/>
      <c r="L861" s="4"/>
      <c r="M861" s="4"/>
    </row>
    <row r="862" spans="9:13" x14ac:dyDescent="0.25">
      <c r="I862" s="4"/>
      <c r="J862" s="4"/>
      <c r="K862" s="4"/>
      <c r="L862" s="4"/>
      <c r="M862" s="4"/>
    </row>
    <row r="863" spans="9:13" x14ac:dyDescent="0.25">
      <c r="I863" s="4"/>
      <c r="J863" s="4"/>
      <c r="K863" s="4"/>
      <c r="L863" s="4"/>
      <c r="M863" s="4"/>
    </row>
    <row r="864" spans="9:13" x14ac:dyDescent="0.25">
      <c r="I864" s="4"/>
      <c r="J864" s="4"/>
      <c r="K864" s="4"/>
      <c r="L864" s="4"/>
      <c r="M864" s="4"/>
    </row>
    <row r="865" spans="9:13" x14ac:dyDescent="0.25">
      <c r="I865" s="4"/>
      <c r="J865" s="4"/>
      <c r="K865" s="4"/>
      <c r="L865" s="4"/>
      <c r="M865" s="4"/>
    </row>
    <row r="866" spans="9:13" x14ac:dyDescent="0.25">
      <c r="I866" s="4"/>
      <c r="J866" s="4"/>
      <c r="K866" s="4"/>
      <c r="L866" s="4"/>
      <c r="M866" s="4"/>
    </row>
    <row r="867" spans="9:13" x14ac:dyDescent="0.25">
      <c r="I867" s="4"/>
      <c r="J867" s="4"/>
      <c r="K867" s="4"/>
      <c r="L867" s="4"/>
      <c r="M867" s="4"/>
    </row>
    <row r="868" spans="9:13" x14ac:dyDescent="0.25">
      <c r="I868" s="4"/>
      <c r="J868" s="4"/>
      <c r="K868" s="4"/>
      <c r="L868" s="4"/>
      <c r="M868" s="4"/>
    </row>
    <row r="869" spans="9:13" x14ac:dyDescent="0.25">
      <c r="I869" s="4"/>
      <c r="J869" s="4"/>
      <c r="K869" s="4"/>
      <c r="L869" s="4"/>
      <c r="M869" s="4"/>
    </row>
    <row r="870" spans="9:13" x14ac:dyDescent="0.25">
      <c r="I870" s="4"/>
      <c r="J870" s="4"/>
      <c r="K870" s="4"/>
      <c r="L870" s="4"/>
      <c r="M870" s="4"/>
    </row>
    <row r="871" spans="9:13" x14ac:dyDescent="0.25">
      <c r="I871" s="4"/>
      <c r="J871" s="4"/>
      <c r="K871" s="4"/>
      <c r="L871" s="4"/>
      <c r="M871" s="4"/>
    </row>
    <row r="872" spans="9:13" x14ac:dyDescent="0.25">
      <c r="I872" s="4"/>
      <c r="J872" s="4"/>
      <c r="K872" s="4"/>
      <c r="L872" s="4"/>
      <c r="M872" s="4"/>
    </row>
    <row r="873" spans="9:13" x14ac:dyDescent="0.25">
      <c r="I873" s="4"/>
      <c r="J873" s="4"/>
      <c r="K873" s="4"/>
      <c r="L873" s="4"/>
      <c r="M873" s="4"/>
    </row>
    <row r="874" spans="9:13" x14ac:dyDescent="0.25">
      <c r="I874" s="4"/>
      <c r="J874" s="4"/>
      <c r="K874" s="4"/>
      <c r="L874" s="4"/>
      <c r="M874" s="4"/>
    </row>
    <row r="875" spans="9:13" x14ac:dyDescent="0.25">
      <c r="I875" s="4"/>
      <c r="J875" s="4"/>
      <c r="K875" s="4"/>
      <c r="L875" s="4"/>
      <c r="M875" s="4"/>
    </row>
    <row r="876" spans="9:13" x14ac:dyDescent="0.25">
      <c r="I876" s="4"/>
      <c r="J876" s="4"/>
      <c r="K876" s="4"/>
      <c r="L876" s="4"/>
      <c r="M876" s="4"/>
    </row>
    <row r="877" spans="9:13" x14ac:dyDescent="0.25">
      <c r="I877" s="4"/>
      <c r="J877" s="4"/>
      <c r="K877" s="4"/>
      <c r="L877" s="4"/>
      <c r="M877" s="4"/>
    </row>
    <row r="878" spans="9:13" x14ac:dyDescent="0.25">
      <c r="I878" s="4"/>
      <c r="J878" s="4"/>
      <c r="K878" s="4"/>
      <c r="L878" s="4"/>
      <c r="M878" s="4"/>
    </row>
    <row r="879" spans="9:13" x14ac:dyDescent="0.25">
      <c r="I879" s="4"/>
      <c r="J879" s="4"/>
      <c r="K879" s="4"/>
      <c r="L879" s="4"/>
      <c r="M879" s="4"/>
    </row>
    <row r="880" spans="9:13" x14ac:dyDescent="0.25">
      <c r="I880" s="4"/>
      <c r="J880" s="4"/>
      <c r="K880" s="4"/>
      <c r="L880" s="4"/>
      <c r="M880" s="4"/>
    </row>
    <row r="881" spans="9:13" x14ac:dyDescent="0.25">
      <c r="I881" s="4"/>
      <c r="J881" s="4"/>
      <c r="K881" s="4"/>
      <c r="L881" s="4"/>
      <c r="M881" s="4"/>
    </row>
    <row r="882" spans="9:13" x14ac:dyDescent="0.25">
      <c r="I882" s="4"/>
      <c r="J882" s="4"/>
      <c r="K882" s="4"/>
      <c r="L882" s="4"/>
      <c r="M882" s="4"/>
    </row>
    <row r="883" spans="9:13" x14ac:dyDescent="0.25">
      <c r="I883" s="4"/>
      <c r="J883" s="4"/>
      <c r="K883" s="4"/>
      <c r="L883" s="4"/>
      <c r="M883" s="4"/>
    </row>
    <row r="884" spans="9:13" x14ac:dyDescent="0.25">
      <c r="I884" s="4"/>
      <c r="J884" s="4"/>
      <c r="K884" s="4"/>
      <c r="L884" s="4"/>
      <c r="M884" s="4"/>
    </row>
    <row r="885" spans="9:13" x14ac:dyDescent="0.25">
      <c r="I885" s="4"/>
      <c r="J885" s="4"/>
      <c r="K885" s="4"/>
      <c r="L885" s="4"/>
      <c r="M885" s="4"/>
    </row>
    <row r="886" spans="9:13" x14ac:dyDescent="0.25">
      <c r="I886" s="4"/>
      <c r="J886" s="4"/>
      <c r="K886" s="4"/>
      <c r="L886" s="4"/>
      <c r="M886" s="4"/>
    </row>
    <row r="887" spans="9:13" x14ac:dyDescent="0.25">
      <c r="I887" s="4"/>
      <c r="J887" s="4"/>
      <c r="K887" s="4"/>
      <c r="L887" s="4"/>
      <c r="M887" s="4"/>
    </row>
    <row r="888" spans="9:13" x14ac:dyDescent="0.25">
      <c r="I888" s="4"/>
      <c r="J888" s="4"/>
      <c r="K888" s="4"/>
      <c r="L888" s="4"/>
      <c r="M888" s="4"/>
    </row>
    <row r="889" spans="9:13" x14ac:dyDescent="0.25">
      <c r="I889" s="4"/>
      <c r="J889" s="4"/>
      <c r="K889" s="4"/>
      <c r="L889" s="4"/>
      <c r="M889" s="4"/>
    </row>
    <row r="890" spans="9:13" x14ac:dyDescent="0.25">
      <c r="I890" s="4"/>
      <c r="J890" s="4"/>
      <c r="K890" s="4"/>
      <c r="L890" s="4"/>
      <c r="M890" s="4"/>
    </row>
    <row r="891" spans="9:13" x14ac:dyDescent="0.25">
      <c r="I891" s="4"/>
      <c r="J891" s="4"/>
      <c r="K891" s="4"/>
      <c r="L891" s="4"/>
      <c r="M891" s="4"/>
    </row>
    <row r="892" spans="9:13" x14ac:dyDescent="0.25">
      <c r="I892" s="4"/>
      <c r="J892" s="4"/>
      <c r="K892" s="4"/>
      <c r="L892" s="4"/>
      <c r="M892" s="4"/>
    </row>
    <row r="893" spans="9:13" x14ac:dyDescent="0.25">
      <c r="I893" s="4"/>
      <c r="J893" s="4"/>
      <c r="K893" s="4"/>
      <c r="L893" s="4"/>
      <c r="M893" s="4"/>
    </row>
    <row r="894" spans="9:13" x14ac:dyDescent="0.25">
      <c r="I894" s="4"/>
      <c r="J894" s="4"/>
      <c r="K894" s="4"/>
      <c r="L894" s="4"/>
      <c r="M894" s="4"/>
    </row>
    <row r="895" spans="9:13" x14ac:dyDescent="0.25">
      <c r="I895" s="4"/>
      <c r="J895" s="4"/>
      <c r="K895" s="4"/>
      <c r="L895" s="4"/>
      <c r="M895" s="4"/>
    </row>
    <row r="896" spans="9:13" x14ac:dyDescent="0.25">
      <c r="I896" s="4"/>
      <c r="J896" s="4"/>
      <c r="K896" s="4"/>
      <c r="L896" s="4"/>
      <c r="M896" s="4"/>
    </row>
    <row r="897" spans="9:13" x14ac:dyDescent="0.25">
      <c r="I897" s="4"/>
      <c r="J897" s="4"/>
      <c r="K897" s="4"/>
      <c r="L897" s="4"/>
      <c r="M897" s="4"/>
    </row>
    <row r="898" spans="9:13" x14ac:dyDescent="0.25">
      <c r="I898" s="4"/>
      <c r="J898" s="4"/>
      <c r="K898" s="4"/>
      <c r="L898" s="4"/>
      <c r="M898" s="4"/>
    </row>
    <row r="899" spans="9:13" x14ac:dyDescent="0.25">
      <c r="I899" s="4"/>
      <c r="J899" s="4"/>
      <c r="K899" s="4"/>
      <c r="L899" s="4"/>
      <c r="M899" s="4"/>
    </row>
    <row r="900" spans="9:13" x14ac:dyDescent="0.25">
      <c r="I900" s="4"/>
      <c r="J900" s="4"/>
      <c r="K900" s="4"/>
      <c r="L900" s="4"/>
      <c r="M900" s="4"/>
    </row>
    <row r="901" spans="9:13" x14ac:dyDescent="0.25">
      <c r="I901" s="4"/>
      <c r="J901" s="4"/>
      <c r="K901" s="4"/>
      <c r="L901" s="4"/>
      <c r="M901" s="4"/>
    </row>
    <row r="902" spans="9:13" x14ac:dyDescent="0.25">
      <c r="I902" s="4"/>
      <c r="J902" s="4"/>
      <c r="K902" s="4"/>
      <c r="L902" s="4"/>
      <c r="M902" s="4"/>
    </row>
    <row r="903" spans="9:13" x14ac:dyDescent="0.25">
      <c r="I903" s="4"/>
      <c r="J903" s="4"/>
      <c r="K903" s="4"/>
      <c r="L903" s="4"/>
      <c r="M903" s="4"/>
    </row>
    <row r="904" spans="9:13" x14ac:dyDescent="0.25">
      <c r="I904" s="4"/>
      <c r="J904" s="4"/>
      <c r="K904" s="4"/>
      <c r="L904" s="4"/>
      <c r="M904" s="4"/>
    </row>
    <row r="905" spans="9:13" x14ac:dyDescent="0.25">
      <c r="I905" s="4"/>
      <c r="J905" s="4"/>
      <c r="K905" s="4"/>
      <c r="L905" s="4"/>
      <c r="M905" s="4"/>
    </row>
    <row r="906" spans="9:13" x14ac:dyDescent="0.25">
      <c r="I906" s="4"/>
      <c r="J906" s="4"/>
      <c r="K906" s="4"/>
      <c r="L906" s="4"/>
      <c r="M906" s="4"/>
    </row>
    <row r="907" spans="9:13" x14ac:dyDescent="0.25">
      <c r="I907" s="4"/>
      <c r="J907" s="4"/>
      <c r="K907" s="4"/>
      <c r="L907" s="4"/>
      <c r="M907" s="4"/>
    </row>
    <row r="908" spans="9:13" x14ac:dyDescent="0.25">
      <c r="I908" s="4"/>
      <c r="J908" s="4"/>
      <c r="K908" s="4"/>
      <c r="L908" s="4"/>
      <c r="M908" s="4"/>
    </row>
    <row r="909" spans="9:13" x14ac:dyDescent="0.25">
      <c r="I909" s="4"/>
      <c r="J909" s="4"/>
      <c r="K909" s="4"/>
      <c r="L909" s="4"/>
      <c r="M909" s="4"/>
    </row>
    <row r="910" spans="9:13" x14ac:dyDescent="0.25">
      <c r="I910" s="4"/>
      <c r="J910" s="4"/>
      <c r="K910" s="4"/>
      <c r="L910" s="4"/>
      <c r="M910" s="4"/>
    </row>
    <row r="911" spans="9:13" x14ac:dyDescent="0.25">
      <c r="I911" s="4"/>
      <c r="J911" s="4"/>
      <c r="K911" s="4"/>
      <c r="L911" s="4"/>
      <c r="M911" s="4"/>
    </row>
    <row r="912" spans="9:13" x14ac:dyDescent="0.25">
      <c r="I912" s="4"/>
      <c r="J912" s="4"/>
      <c r="K912" s="4"/>
      <c r="L912" s="4"/>
      <c r="M912" s="4"/>
    </row>
    <row r="913" spans="9:13" x14ac:dyDescent="0.25">
      <c r="I913" s="4"/>
      <c r="J913" s="4"/>
      <c r="K913" s="4"/>
      <c r="L913" s="4"/>
      <c r="M913" s="4"/>
    </row>
    <row r="914" spans="9:13" x14ac:dyDescent="0.25">
      <c r="I914" s="4"/>
      <c r="J914" s="4"/>
      <c r="K914" s="4"/>
      <c r="L914" s="4"/>
      <c r="M914" s="4"/>
    </row>
    <row r="915" spans="9:13" x14ac:dyDescent="0.25">
      <c r="I915" s="4"/>
      <c r="J915" s="4"/>
      <c r="K915" s="4"/>
      <c r="L915" s="4"/>
      <c r="M915" s="4"/>
    </row>
    <row r="916" spans="9:13" x14ac:dyDescent="0.25">
      <c r="I916" s="4"/>
      <c r="J916" s="4"/>
      <c r="K916" s="4"/>
      <c r="L916" s="4"/>
      <c r="M916" s="4"/>
    </row>
    <row r="917" spans="9:13" x14ac:dyDescent="0.25">
      <c r="I917" s="4"/>
      <c r="J917" s="4"/>
      <c r="K917" s="4"/>
      <c r="L917" s="4"/>
      <c r="M917" s="4"/>
    </row>
    <row r="918" spans="9:13" x14ac:dyDescent="0.25">
      <c r="I918" s="4"/>
      <c r="J918" s="4"/>
      <c r="K918" s="4"/>
      <c r="L918" s="4"/>
      <c r="M918" s="4"/>
    </row>
    <row r="919" spans="9:13" x14ac:dyDescent="0.25">
      <c r="I919" s="4"/>
      <c r="J919" s="4"/>
      <c r="K919" s="4"/>
      <c r="L919" s="4"/>
      <c r="M919" s="4"/>
    </row>
    <row r="920" spans="9:13" x14ac:dyDescent="0.25">
      <c r="I920" s="4"/>
      <c r="J920" s="4"/>
      <c r="K920" s="4"/>
      <c r="L920" s="4"/>
      <c r="M920" s="4"/>
    </row>
    <row r="921" spans="9:13" x14ac:dyDescent="0.25">
      <c r="I921" s="4"/>
      <c r="J921" s="4"/>
      <c r="K921" s="4"/>
      <c r="L921" s="4"/>
      <c r="M921" s="4"/>
    </row>
    <row r="922" spans="9:13" x14ac:dyDescent="0.25">
      <c r="I922" s="4"/>
      <c r="J922" s="4"/>
      <c r="K922" s="4"/>
      <c r="L922" s="4"/>
      <c r="M922" s="4"/>
    </row>
    <row r="923" spans="9:13" x14ac:dyDescent="0.25">
      <c r="I923" s="4"/>
      <c r="J923" s="4"/>
      <c r="K923" s="4"/>
      <c r="L923" s="4"/>
      <c r="M923" s="4"/>
    </row>
    <row r="924" spans="9:13" x14ac:dyDescent="0.25">
      <c r="I924" s="4"/>
      <c r="J924" s="4"/>
      <c r="K924" s="4"/>
      <c r="L924" s="4"/>
      <c r="M924" s="4"/>
    </row>
    <row r="925" spans="9:13" x14ac:dyDescent="0.25">
      <c r="I925" s="4"/>
      <c r="J925" s="4"/>
      <c r="K925" s="4"/>
      <c r="L925" s="4"/>
      <c r="M925" s="4"/>
    </row>
    <row r="926" spans="9:13" x14ac:dyDescent="0.25">
      <c r="I926" s="4"/>
      <c r="J926" s="4"/>
      <c r="K926" s="4"/>
      <c r="L926" s="4"/>
      <c r="M926" s="4"/>
    </row>
    <row r="927" spans="9:13" x14ac:dyDescent="0.25">
      <c r="I927" s="4"/>
      <c r="J927" s="4"/>
      <c r="K927" s="4"/>
      <c r="L927" s="4"/>
      <c r="M927" s="4"/>
    </row>
    <row r="928" spans="9:13" x14ac:dyDescent="0.25">
      <c r="I928" s="4"/>
      <c r="J928" s="4"/>
      <c r="K928" s="4"/>
      <c r="L928" s="4"/>
      <c r="M928" s="4"/>
    </row>
    <row r="929" spans="9:13" x14ac:dyDescent="0.25">
      <c r="I929" s="4"/>
      <c r="J929" s="4"/>
      <c r="K929" s="4"/>
      <c r="L929" s="4"/>
      <c r="M929" s="4"/>
    </row>
    <row r="930" spans="9:13" x14ac:dyDescent="0.25">
      <c r="I930" s="4"/>
      <c r="J930" s="4"/>
      <c r="K930" s="4"/>
      <c r="L930" s="4"/>
      <c r="M930" s="4"/>
    </row>
    <row r="931" spans="9:13" x14ac:dyDescent="0.25">
      <c r="I931" s="4"/>
      <c r="J931" s="4"/>
      <c r="K931" s="4"/>
      <c r="L931" s="4"/>
      <c r="M931" s="4"/>
    </row>
    <row r="932" spans="9:13" x14ac:dyDescent="0.25">
      <c r="I932" s="4"/>
      <c r="J932" s="4"/>
      <c r="K932" s="4"/>
      <c r="L932" s="4"/>
      <c r="M932" s="4"/>
    </row>
    <row r="933" spans="9:13" x14ac:dyDescent="0.25">
      <c r="I933" s="4"/>
      <c r="J933" s="4"/>
      <c r="K933" s="4"/>
      <c r="L933" s="4"/>
      <c r="M933" s="4"/>
    </row>
    <row r="934" spans="9:13" x14ac:dyDescent="0.25">
      <c r="I934" s="4"/>
      <c r="J934" s="4"/>
      <c r="K934" s="4"/>
      <c r="L934" s="4"/>
      <c r="M934" s="4"/>
    </row>
    <row r="935" spans="9:13" x14ac:dyDescent="0.25">
      <c r="I935" s="4"/>
      <c r="J935" s="4"/>
      <c r="K935" s="4"/>
      <c r="L935" s="4"/>
      <c r="M935" s="4"/>
    </row>
    <row r="936" spans="9:13" x14ac:dyDescent="0.25">
      <c r="I936" s="4"/>
      <c r="J936" s="4"/>
      <c r="K936" s="4"/>
      <c r="L936" s="4"/>
      <c r="M936" s="4"/>
    </row>
    <row r="937" spans="9:13" x14ac:dyDescent="0.25">
      <c r="I937" s="4"/>
      <c r="J937" s="4"/>
      <c r="K937" s="4"/>
      <c r="L937" s="4"/>
      <c r="M937" s="4"/>
    </row>
    <row r="938" spans="9:13" x14ac:dyDescent="0.25">
      <c r="I938" s="4"/>
      <c r="J938" s="4"/>
      <c r="K938" s="4"/>
      <c r="L938" s="4"/>
      <c r="M938" s="4"/>
    </row>
    <row r="939" spans="9:13" x14ac:dyDescent="0.25">
      <c r="I939" s="4"/>
      <c r="J939" s="4"/>
      <c r="K939" s="4"/>
      <c r="L939" s="4"/>
      <c r="M939" s="4"/>
    </row>
    <row r="940" spans="9:13" x14ac:dyDescent="0.25">
      <c r="I940" s="4"/>
      <c r="J940" s="4"/>
      <c r="K940" s="4"/>
      <c r="L940" s="4"/>
      <c r="M940" s="4"/>
    </row>
    <row r="941" spans="9:13" x14ac:dyDescent="0.25">
      <c r="I941" s="4"/>
      <c r="J941" s="4"/>
      <c r="K941" s="4"/>
      <c r="L941" s="4"/>
      <c r="M941" s="4"/>
    </row>
    <row r="942" spans="9:13" x14ac:dyDescent="0.25">
      <c r="I942" s="4"/>
      <c r="J942" s="4"/>
      <c r="K942" s="4"/>
      <c r="L942" s="4"/>
      <c r="M942" s="4"/>
    </row>
    <row r="943" spans="9:13" x14ac:dyDescent="0.25">
      <c r="I943" s="4"/>
      <c r="J943" s="4"/>
      <c r="K943" s="4"/>
      <c r="L943" s="4"/>
      <c r="M943" s="4"/>
    </row>
    <row r="944" spans="9:13" x14ac:dyDescent="0.25">
      <c r="I944" s="4"/>
      <c r="J944" s="4"/>
      <c r="K944" s="4"/>
      <c r="L944" s="4"/>
      <c r="M944" s="4"/>
    </row>
    <row r="945" spans="9:13" x14ac:dyDescent="0.25">
      <c r="I945" s="4"/>
      <c r="J945" s="4"/>
      <c r="K945" s="4"/>
      <c r="L945" s="4"/>
      <c r="M945" s="4"/>
    </row>
    <row r="946" spans="9:13" x14ac:dyDescent="0.25">
      <c r="I946" s="4"/>
      <c r="J946" s="4"/>
      <c r="K946" s="4"/>
      <c r="L946" s="4"/>
      <c r="M946" s="4"/>
    </row>
    <row r="947" spans="9:13" x14ac:dyDescent="0.25">
      <c r="I947" s="4"/>
      <c r="J947" s="4"/>
      <c r="K947" s="4"/>
      <c r="L947" s="4"/>
      <c r="M947" s="4"/>
    </row>
    <row r="948" spans="9:13" x14ac:dyDescent="0.25">
      <c r="I948" s="4"/>
      <c r="J948" s="4"/>
      <c r="K948" s="4"/>
      <c r="L948" s="4"/>
      <c r="M948" s="4"/>
    </row>
    <row r="949" spans="9:13" x14ac:dyDescent="0.25">
      <c r="I949" s="4"/>
      <c r="J949" s="4"/>
      <c r="K949" s="4"/>
      <c r="L949" s="4"/>
      <c r="M949" s="4"/>
    </row>
    <row r="950" spans="9:13" x14ac:dyDescent="0.25">
      <c r="I950" s="4"/>
      <c r="J950" s="4"/>
      <c r="K950" s="4"/>
      <c r="L950" s="4"/>
      <c r="M950" s="4"/>
    </row>
    <row r="951" spans="9:13" x14ac:dyDescent="0.25">
      <c r="I951" s="4"/>
      <c r="J951" s="4"/>
      <c r="K951" s="4"/>
      <c r="L951" s="4"/>
      <c r="M951" s="4"/>
    </row>
    <row r="952" spans="9:13" x14ac:dyDescent="0.25">
      <c r="I952" s="4"/>
      <c r="J952" s="4"/>
      <c r="K952" s="4"/>
      <c r="L952" s="4"/>
      <c r="M952" s="4"/>
    </row>
    <row r="953" spans="9:13" x14ac:dyDescent="0.25">
      <c r="I953" s="4"/>
      <c r="J953" s="4"/>
      <c r="K953" s="4"/>
      <c r="L953" s="4"/>
      <c r="M953" s="4"/>
    </row>
    <row r="954" spans="9:13" x14ac:dyDescent="0.25">
      <c r="I954" s="4"/>
      <c r="J954" s="4"/>
      <c r="K954" s="4"/>
      <c r="L954" s="4"/>
      <c r="M954" s="4"/>
    </row>
    <row r="955" spans="9:13" x14ac:dyDescent="0.25">
      <c r="I955" s="4"/>
      <c r="J955" s="4"/>
      <c r="K955" s="4"/>
      <c r="L955" s="4"/>
      <c r="M955" s="4"/>
    </row>
    <row r="956" spans="9:13" x14ac:dyDescent="0.25">
      <c r="I956" s="4"/>
      <c r="J956" s="4"/>
      <c r="K956" s="4"/>
      <c r="L956" s="4"/>
      <c r="M956" s="4"/>
    </row>
    <row r="957" spans="9:13" x14ac:dyDescent="0.25">
      <c r="I957" s="4"/>
      <c r="J957" s="4"/>
      <c r="K957" s="4"/>
      <c r="L957" s="4"/>
      <c r="M957" s="4"/>
    </row>
    <row r="958" spans="9:13" x14ac:dyDescent="0.25">
      <c r="I958" s="4"/>
      <c r="J958" s="4"/>
      <c r="K958" s="4"/>
      <c r="L958" s="4"/>
      <c r="M958" s="4"/>
    </row>
    <row r="959" spans="9:13" x14ac:dyDescent="0.25">
      <c r="I959" s="4"/>
      <c r="J959" s="4"/>
      <c r="K959" s="4"/>
      <c r="L959" s="4"/>
      <c r="M959" s="4"/>
    </row>
    <row r="960" spans="9:13" x14ac:dyDescent="0.25">
      <c r="I960" s="4"/>
      <c r="J960" s="4"/>
      <c r="K960" s="4"/>
      <c r="L960" s="4"/>
      <c r="M960" s="4"/>
    </row>
    <row r="961" spans="9:13" x14ac:dyDescent="0.25">
      <c r="I961" s="4"/>
      <c r="J961" s="4"/>
      <c r="K961" s="4"/>
      <c r="L961" s="4"/>
      <c r="M961" s="4"/>
    </row>
    <row r="962" spans="9:13" x14ac:dyDescent="0.25">
      <c r="I962" s="4"/>
      <c r="J962" s="4"/>
      <c r="K962" s="4"/>
      <c r="L962" s="4"/>
      <c r="M962" s="4"/>
    </row>
    <row r="963" spans="9:13" x14ac:dyDescent="0.25">
      <c r="I963" s="4"/>
      <c r="J963" s="4"/>
      <c r="K963" s="4"/>
      <c r="L963" s="4"/>
      <c r="M963" s="4"/>
    </row>
    <row r="964" spans="9:13" x14ac:dyDescent="0.25">
      <c r="I964" s="4"/>
      <c r="J964" s="4"/>
      <c r="K964" s="4"/>
      <c r="L964" s="4"/>
      <c r="M964" s="4"/>
    </row>
    <row r="965" spans="9:13" x14ac:dyDescent="0.25">
      <c r="I965" s="4"/>
      <c r="J965" s="4"/>
      <c r="K965" s="4"/>
      <c r="L965" s="4"/>
      <c r="M965" s="4"/>
    </row>
    <row r="966" spans="9:13" x14ac:dyDescent="0.25">
      <c r="I966" s="4"/>
      <c r="J966" s="4"/>
      <c r="K966" s="4"/>
      <c r="L966" s="4"/>
      <c r="M966" s="4"/>
    </row>
    <row r="967" spans="9:13" x14ac:dyDescent="0.25">
      <c r="I967" s="4"/>
      <c r="J967" s="4"/>
      <c r="K967" s="4"/>
      <c r="L967" s="4"/>
      <c r="M967" s="4"/>
    </row>
    <row r="968" spans="9:13" x14ac:dyDescent="0.25">
      <c r="I968" s="4"/>
      <c r="J968" s="4"/>
      <c r="K968" s="4"/>
      <c r="L968" s="4"/>
      <c r="M968" s="4"/>
    </row>
    <row r="969" spans="9:13" x14ac:dyDescent="0.25">
      <c r="I969" s="4"/>
      <c r="J969" s="4"/>
      <c r="K969" s="4"/>
      <c r="L969" s="4"/>
      <c r="M969" s="4"/>
    </row>
    <row r="970" spans="9:13" x14ac:dyDescent="0.25">
      <c r="I970" s="4"/>
      <c r="J970" s="4"/>
      <c r="K970" s="4"/>
      <c r="L970" s="4"/>
      <c r="M970" s="4"/>
    </row>
    <row r="971" spans="9:13" x14ac:dyDescent="0.25">
      <c r="I971" s="4"/>
      <c r="J971" s="4"/>
      <c r="K971" s="4"/>
      <c r="L971" s="4"/>
      <c r="M971" s="4"/>
    </row>
    <row r="972" spans="9:13" x14ac:dyDescent="0.25">
      <c r="I972" s="4"/>
      <c r="J972" s="4"/>
      <c r="K972" s="4"/>
      <c r="L972" s="4"/>
      <c r="M972" s="4"/>
    </row>
    <row r="973" spans="9:13" x14ac:dyDescent="0.25">
      <c r="I973" s="4"/>
      <c r="J973" s="4"/>
      <c r="K973" s="4"/>
      <c r="L973" s="4"/>
      <c r="M973" s="4"/>
    </row>
    <row r="974" spans="9:13" x14ac:dyDescent="0.25">
      <c r="I974" s="4"/>
      <c r="J974" s="4"/>
      <c r="K974" s="4"/>
      <c r="L974" s="4"/>
      <c r="M974" s="4"/>
    </row>
    <row r="975" spans="9:13" x14ac:dyDescent="0.25">
      <c r="I975" s="4"/>
      <c r="J975" s="4"/>
      <c r="K975" s="4"/>
      <c r="L975" s="4"/>
      <c r="M975" s="4"/>
    </row>
    <row r="976" spans="9:13" x14ac:dyDescent="0.25">
      <c r="I976" s="4"/>
      <c r="J976" s="4"/>
      <c r="K976" s="4"/>
      <c r="L976" s="4"/>
      <c r="M976" s="4"/>
    </row>
    <row r="977" spans="9:13" x14ac:dyDescent="0.25">
      <c r="I977" s="4"/>
      <c r="J977" s="4"/>
      <c r="K977" s="4"/>
      <c r="L977" s="4"/>
      <c r="M977" s="4"/>
    </row>
    <row r="978" spans="9:13" x14ac:dyDescent="0.25">
      <c r="I978" s="4"/>
      <c r="J978" s="4"/>
      <c r="K978" s="4"/>
      <c r="L978" s="4"/>
      <c r="M978" s="4"/>
    </row>
    <row r="979" spans="9:13" x14ac:dyDescent="0.25">
      <c r="I979" s="4"/>
      <c r="J979" s="4"/>
      <c r="K979" s="4"/>
      <c r="L979" s="4"/>
      <c r="M979" s="4"/>
    </row>
    <row r="980" spans="9:13" x14ac:dyDescent="0.25">
      <c r="I980" s="4"/>
      <c r="J980" s="4"/>
      <c r="K980" s="4"/>
      <c r="L980" s="4"/>
      <c r="M980" s="4"/>
    </row>
    <row r="981" spans="9:13" x14ac:dyDescent="0.25">
      <c r="I981" s="4"/>
      <c r="J981" s="4"/>
      <c r="K981" s="4"/>
      <c r="L981" s="4"/>
      <c r="M981" s="4"/>
    </row>
    <row r="982" spans="9:13" x14ac:dyDescent="0.25">
      <c r="I982" s="4"/>
      <c r="J982" s="4"/>
      <c r="K982" s="4"/>
      <c r="L982" s="4"/>
      <c r="M982" s="4"/>
    </row>
    <row r="983" spans="9:13" x14ac:dyDescent="0.25">
      <c r="I983" s="4"/>
      <c r="J983" s="4"/>
      <c r="K983" s="4"/>
      <c r="L983" s="4"/>
      <c r="M983" s="4"/>
    </row>
    <row r="984" spans="9:13" x14ac:dyDescent="0.25">
      <c r="I984" s="4"/>
      <c r="J984" s="4"/>
      <c r="K984" s="4"/>
      <c r="L984" s="4"/>
      <c r="M984" s="4"/>
    </row>
    <row r="985" spans="9:13" x14ac:dyDescent="0.25">
      <c r="I985" s="4"/>
      <c r="J985" s="4"/>
      <c r="K985" s="4"/>
      <c r="L985" s="4"/>
      <c r="M985" s="4"/>
    </row>
    <row r="986" spans="9:13" x14ac:dyDescent="0.25">
      <c r="I986" s="4"/>
      <c r="J986" s="4"/>
      <c r="K986" s="4"/>
      <c r="L986" s="4"/>
      <c r="M986" s="4"/>
    </row>
    <row r="987" spans="9:13" x14ac:dyDescent="0.25">
      <c r="I987" s="4"/>
      <c r="J987" s="4"/>
      <c r="K987" s="4"/>
      <c r="L987" s="4"/>
      <c r="M987" s="4"/>
    </row>
    <row r="988" spans="9:13" x14ac:dyDescent="0.25">
      <c r="I988" s="4"/>
      <c r="J988" s="4"/>
      <c r="K988" s="4"/>
      <c r="L988" s="4"/>
      <c r="M988" s="4"/>
    </row>
    <row r="989" spans="9:13" x14ac:dyDescent="0.25">
      <c r="I989" s="4"/>
      <c r="J989" s="4"/>
      <c r="K989" s="4"/>
      <c r="L989" s="4"/>
      <c r="M989" s="4"/>
    </row>
    <row r="990" spans="9:13" x14ac:dyDescent="0.25">
      <c r="I990" s="4"/>
      <c r="J990" s="4"/>
      <c r="K990" s="4"/>
      <c r="L990" s="4"/>
      <c r="M990" s="4"/>
    </row>
    <row r="991" spans="9:13" x14ac:dyDescent="0.25">
      <c r="I991" s="4"/>
      <c r="J991" s="4"/>
      <c r="K991" s="4"/>
      <c r="L991" s="4"/>
      <c r="M991" s="4"/>
    </row>
    <row r="992" spans="9:13" x14ac:dyDescent="0.25">
      <c r="I992" s="4"/>
      <c r="J992" s="4"/>
      <c r="K992" s="4"/>
      <c r="L992" s="4"/>
      <c r="M992" s="4"/>
    </row>
    <row r="993" spans="9:13" x14ac:dyDescent="0.25">
      <c r="I993" s="4"/>
      <c r="J993" s="4"/>
      <c r="K993" s="4"/>
      <c r="L993" s="4"/>
      <c r="M993" s="4"/>
    </row>
    <row r="994" spans="9:13" x14ac:dyDescent="0.25">
      <c r="I994" s="4"/>
      <c r="J994" s="4"/>
      <c r="K994" s="4"/>
      <c r="L994" s="4"/>
      <c r="M994" s="4"/>
    </row>
    <row r="995" spans="9:13" x14ac:dyDescent="0.25">
      <c r="I995" s="4"/>
      <c r="J995" s="4"/>
      <c r="K995" s="4"/>
      <c r="L995" s="4"/>
      <c r="M995" s="4"/>
    </row>
    <row r="996" spans="9:13" x14ac:dyDescent="0.25">
      <c r="I996" s="4"/>
      <c r="J996" s="4"/>
      <c r="K996" s="4"/>
      <c r="L996" s="4"/>
      <c r="M996" s="4"/>
    </row>
    <row r="997" spans="9:13" x14ac:dyDescent="0.25">
      <c r="I997" s="4"/>
      <c r="J997" s="4"/>
      <c r="K997" s="4"/>
      <c r="L997" s="4"/>
      <c r="M997" s="4"/>
    </row>
    <row r="998" spans="9:13" x14ac:dyDescent="0.25">
      <c r="I998" s="4"/>
      <c r="J998" s="4"/>
      <c r="K998" s="4"/>
      <c r="L998" s="4"/>
      <c r="M998" s="4"/>
    </row>
    <row r="999" spans="9:13" x14ac:dyDescent="0.25">
      <c r="I999" s="4"/>
      <c r="J999" s="4"/>
      <c r="K999" s="4"/>
      <c r="L999" s="4"/>
      <c r="M999" s="4"/>
    </row>
    <row r="1000" spans="9:13" x14ac:dyDescent="0.25">
      <c r="I1000" s="4"/>
      <c r="J1000" s="4"/>
      <c r="K1000" s="4"/>
      <c r="L1000" s="4"/>
      <c r="M1000" s="4"/>
    </row>
    <row r="1001" spans="9:13" x14ac:dyDescent="0.25">
      <c r="I1001" s="4"/>
      <c r="J1001" s="4"/>
      <c r="K1001" s="4"/>
      <c r="L1001" s="4"/>
      <c r="M1001" s="4"/>
    </row>
    <row r="1002" spans="9:13" x14ac:dyDescent="0.25">
      <c r="I1002" s="4"/>
      <c r="J1002" s="4"/>
      <c r="K1002" s="4"/>
      <c r="L1002" s="4"/>
      <c r="M1002" s="4"/>
    </row>
    <row r="1003" spans="9:13" x14ac:dyDescent="0.25">
      <c r="I1003" s="4"/>
      <c r="J1003" s="4"/>
      <c r="K1003" s="4"/>
      <c r="L1003" s="4"/>
      <c r="M1003" s="4"/>
    </row>
    <row r="1004" spans="9:13" x14ac:dyDescent="0.25">
      <c r="I1004" s="4"/>
      <c r="J1004" s="4"/>
      <c r="K1004" s="4"/>
      <c r="L1004" s="4"/>
      <c r="M1004" s="4"/>
    </row>
    <row r="1005" spans="9:13" x14ac:dyDescent="0.25">
      <c r="I1005" s="4"/>
      <c r="J1005" s="4"/>
      <c r="K1005" s="4"/>
      <c r="L1005" s="4"/>
      <c r="M1005" s="4"/>
    </row>
    <row r="1006" spans="9:13" x14ac:dyDescent="0.25">
      <c r="I1006" s="4"/>
      <c r="J1006" s="4"/>
      <c r="K1006" s="4"/>
      <c r="L1006" s="4"/>
      <c r="M1006" s="4"/>
    </row>
    <row r="1007" spans="9:13" x14ac:dyDescent="0.25">
      <c r="I1007" s="4"/>
      <c r="J1007" s="4"/>
      <c r="K1007" s="4"/>
      <c r="L1007" s="4"/>
      <c r="M1007" s="4"/>
    </row>
    <row r="1008" spans="9:13" x14ac:dyDescent="0.25">
      <c r="I1008" s="4"/>
      <c r="J1008" s="4"/>
      <c r="K1008" s="4"/>
      <c r="L1008" s="4"/>
      <c r="M1008" s="4"/>
    </row>
    <row r="1009" spans="9:13" x14ac:dyDescent="0.25">
      <c r="I1009" s="4"/>
      <c r="J1009" s="4"/>
      <c r="K1009" s="4"/>
      <c r="L1009" s="4"/>
      <c r="M1009" s="4"/>
    </row>
    <row r="1010" spans="9:13" x14ac:dyDescent="0.25">
      <c r="I1010" s="4"/>
      <c r="J1010" s="4"/>
      <c r="K1010" s="4"/>
      <c r="L1010" s="4"/>
      <c r="M1010" s="4"/>
    </row>
    <row r="1011" spans="9:13" x14ac:dyDescent="0.25">
      <c r="I1011" s="4"/>
      <c r="J1011" s="4"/>
      <c r="K1011" s="4"/>
      <c r="L1011" s="4"/>
      <c r="M1011" s="4"/>
    </row>
    <row r="1012" spans="9:13" x14ac:dyDescent="0.25">
      <c r="I1012" s="4"/>
      <c r="J1012" s="4"/>
      <c r="K1012" s="4"/>
      <c r="L1012" s="4"/>
      <c r="M1012" s="4"/>
    </row>
    <row r="1013" spans="9:13" x14ac:dyDescent="0.25">
      <c r="I1013" s="4"/>
      <c r="J1013" s="4"/>
      <c r="K1013" s="4"/>
      <c r="L1013" s="4"/>
      <c r="M1013" s="4"/>
    </row>
    <row r="1014" spans="9:13" x14ac:dyDescent="0.25">
      <c r="I1014" s="4"/>
      <c r="J1014" s="4"/>
      <c r="K1014" s="4"/>
      <c r="L1014" s="4"/>
      <c r="M1014" s="4"/>
    </row>
    <row r="1015" spans="9:13" x14ac:dyDescent="0.25">
      <c r="I1015" s="4"/>
      <c r="J1015" s="4"/>
      <c r="K1015" s="4"/>
      <c r="L1015" s="4"/>
      <c r="M1015" s="4"/>
    </row>
    <row r="1016" spans="9:13" x14ac:dyDescent="0.25">
      <c r="I1016" s="4"/>
      <c r="J1016" s="4"/>
      <c r="K1016" s="4"/>
      <c r="L1016" s="4"/>
      <c r="M1016" s="4"/>
    </row>
    <row r="1017" spans="9:13" x14ac:dyDescent="0.25">
      <c r="I1017" s="4"/>
      <c r="J1017" s="4"/>
      <c r="K1017" s="4"/>
      <c r="L1017" s="4"/>
      <c r="M1017" s="4"/>
    </row>
    <row r="1018" spans="9:13" x14ac:dyDescent="0.25">
      <c r="I1018" s="4"/>
      <c r="J1018" s="4"/>
      <c r="K1018" s="4"/>
      <c r="L1018" s="4"/>
      <c r="M1018" s="4"/>
    </row>
    <row r="1019" spans="9:13" x14ac:dyDescent="0.25">
      <c r="I1019" s="4"/>
      <c r="J1019" s="4"/>
      <c r="K1019" s="4"/>
      <c r="L1019" s="4"/>
      <c r="M1019" s="4"/>
    </row>
    <row r="1020" spans="9:13" x14ac:dyDescent="0.25">
      <c r="I1020" s="4"/>
      <c r="J1020" s="4"/>
      <c r="K1020" s="4"/>
      <c r="L1020" s="4"/>
      <c r="M1020" s="4"/>
    </row>
    <row r="1021" spans="9:13" x14ac:dyDescent="0.25">
      <c r="I1021" s="4"/>
      <c r="J1021" s="4"/>
      <c r="K1021" s="4"/>
      <c r="L1021" s="4"/>
      <c r="M1021" s="4"/>
    </row>
    <row r="1022" spans="9:13" x14ac:dyDescent="0.25">
      <c r="I1022" s="4"/>
      <c r="J1022" s="4"/>
      <c r="K1022" s="4"/>
      <c r="L1022" s="4"/>
      <c r="M1022" s="4"/>
    </row>
    <row r="1023" spans="9:13" x14ac:dyDescent="0.25">
      <c r="I1023" s="4"/>
      <c r="J1023" s="4"/>
      <c r="K1023" s="4"/>
      <c r="L1023" s="4"/>
      <c r="M1023" s="4"/>
    </row>
    <row r="1024" spans="9:13" x14ac:dyDescent="0.25">
      <c r="I1024" s="4"/>
      <c r="J1024" s="4"/>
      <c r="K1024" s="4"/>
      <c r="L1024" s="4"/>
      <c r="M1024" s="4"/>
    </row>
    <row r="1025" spans="9:13" x14ac:dyDescent="0.25">
      <c r="I1025" s="4"/>
      <c r="J1025" s="4"/>
      <c r="K1025" s="4"/>
      <c r="L1025" s="4"/>
      <c r="M1025" s="4"/>
    </row>
    <row r="1026" spans="9:13" x14ac:dyDescent="0.25">
      <c r="I1026" s="4"/>
      <c r="J1026" s="4"/>
      <c r="K1026" s="4"/>
      <c r="L1026" s="4"/>
      <c r="M1026" s="4"/>
    </row>
    <row r="1027" spans="9:13" x14ac:dyDescent="0.25">
      <c r="I1027" s="4"/>
      <c r="J1027" s="4"/>
      <c r="K1027" s="4"/>
      <c r="L1027" s="4"/>
      <c r="M1027" s="4"/>
    </row>
    <row r="1028" spans="9:13" x14ac:dyDescent="0.25">
      <c r="I1028" s="4"/>
      <c r="J1028" s="4"/>
      <c r="K1028" s="4"/>
      <c r="L1028" s="4"/>
      <c r="M1028" s="4"/>
    </row>
    <row r="1029" spans="9:13" x14ac:dyDescent="0.25">
      <c r="I1029" s="4"/>
      <c r="J1029" s="4"/>
      <c r="K1029" s="4"/>
      <c r="L1029" s="4"/>
      <c r="M1029" s="4"/>
    </row>
    <row r="1030" spans="9:13" x14ac:dyDescent="0.25">
      <c r="I1030" s="4"/>
      <c r="J1030" s="4"/>
      <c r="K1030" s="4"/>
      <c r="L1030" s="4"/>
      <c r="M1030" s="4"/>
    </row>
    <row r="1031" spans="9:13" x14ac:dyDescent="0.25">
      <c r="I1031" s="4"/>
      <c r="J1031" s="4"/>
      <c r="K1031" s="4"/>
      <c r="L1031" s="4"/>
      <c r="M1031" s="4"/>
    </row>
    <row r="1032" spans="9:13" x14ac:dyDescent="0.25">
      <c r="I1032" s="4"/>
      <c r="J1032" s="4"/>
      <c r="K1032" s="4"/>
      <c r="L1032" s="4"/>
      <c r="M1032" s="4"/>
    </row>
    <row r="1033" spans="9:13" x14ac:dyDescent="0.25">
      <c r="I1033" s="4"/>
      <c r="J1033" s="4"/>
      <c r="K1033" s="4"/>
      <c r="L1033" s="4"/>
      <c r="M1033" s="4"/>
    </row>
    <row r="1034" spans="9:13" x14ac:dyDescent="0.25">
      <c r="I1034" s="4"/>
      <c r="J1034" s="4"/>
      <c r="K1034" s="4"/>
      <c r="L1034" s="4"/>
      <c r="M1034" s="4"/>
    </row>
    <row r="1035" spans="9:13" x14ac:dyDescent="0.25">
      <c r="I1035" s="4"/>
      <c r="J1035" s="4"/>
      <c r="K1035" s="4"/>
      <c r="L1035" s="4"/>
      <c r="M1035" s="4"/>
    </row>
    <row r="1036" spans="9:13" x14ac:dyDescent="0.25">
      <c r="I1036" s="4"/>
      <c r="J1036" s="4"/>
      <c r="K1036" s="4"/>
      <c r="L1036" s="4"/>
      <c r="M1036" s="4"/>
    </row>
    <row r="1037" spans="9:13" x14ac:dyDescent="0.25">
      <c r="I1037" s="4"/>
      <c r="J1037" s="4"/>
      <c r="K1037" s="4"/>
      <c r="L1037" s="4"/>
      <c r="M1037" s="4"/>
    </row>
    <row r="1038" spans="9:13" x14ac:dyDescent="0.25">
      <c r="I1038" s="4"/>
      <c r="J1038" s="4"/>
      <c r="K1038" s="4"/>
      <c r="L1038" s="4"/>
      <c r="M1038" s="4"/>
    </row>
    <row r="1039" spans="9:13" x14ac:dyDescent="0.25">
      <c r="I1039" s="4"/>
      <c r="J1039" s="4"/>
      <c r="K1039" s="4"/>
      <c r="L1039" s="4"/>
      <c r="M1039" s="4"/>
    </row>
    <row r="1040" spans="9:13" x14ac:dyDescent="0.25">
      <c r="I1040" s="4"/>
      <c r="J1040" s="4"/>
      <c r="K1040" s="4"/>
      <c r="L1040" s="4"/>
      <c r="M1040" s="4"/>
    </row>
    <row r="1041" spans="9:13" x14ac:dyDescent="0.25">
      <c r="I1041" s="4"/>
      <c r="J1041" s="4"/>
      <c r="K1041" s="4"/>
      <c r="L1041" s="4"/>
      <c r="M1041" s="4"/>
    </row>
    <row r="1042" spans="9:13" x14ac:dyDescent="0.25">
      <c r="I1042" s="4"/>
      <c r="J1042" s="4"/>
      <c r="K1042" s="4"/>
      <c r="L1042" s="4"/>
      <c r="M1042" s="4"/>
    </row>
    <row r="1043" spans="9:13" x14ac:dyDescent="0.25">
      <c r="I1043" s="4"/>
      <c r="J1043" s="4"/>
      <c r="K1043" s="4"/>
      <c r="L1043" s="4"/>
      <c r="M1043" s="4"/>
    </row>
    <row r="1044" spans="9:13" x14ac:dyDescent="0.25">
      <c r="I1044" s="4"/>
      <c r="J1044" s="4"/>
      <c r="K1044" s="4"/>
      <c r="L1044" s="4"/>
      <c r="M1044" s="4"/>
    </row>
    <row r="1045" spans="9:13" x14ac:dyDescent="0.25">
      <c r="I1045" s="4"/>
      <c r="J1045" s="4"/>
      <c r="K1045" s="4"/>
      <c r="L1045" s="4"/>
      <c r="M1045" s="4"/>
    </row>
    <row r="1046" spans="9:13" x14ac:dyDescent="0.25">
      <c r="I1046" s="4"/>
      <c r="J1046" s="4"/>
      <c r="K1046" s="4"/>
      <c r="L1046" s="4"/>
      <c r="M1046" s="4"/>
    </row>
    <row r="1047" spans="9:13" x14ac:dyDescent="0.25">
      <c r="I1047" s="4"/>
      <c r="J1047" s="4"/>
      <c r="K1047" s="4"/>
      <c r="L1047" s="4"/>
      <c r="M1047" s="4"/>
    </row>
    <row r="1048" spans="9:13" x14ac:dyDescent="0.25">
      <c r="I1048" s="4"/>
      <c r="J1048" s="4"/>
      <c r="K1048" s="4"/>
      <c r="L1048" s="4"/>
      <c r="M1048" s="4"/>
    </row>
    <row r="1049" spans="9:13" x14ac:dyDescent="0.25">
      <c r="I1049" s="4"/>
      <c r="J1049" s="4"/>
      <c r="K1049" s="4"/>
      <c r="L1049" s="4"/>
      <c r="M1049" s="4"/>
    </row>
    <row r="1050" spans="9:13" x14ac:dyDescent="0.25">
      <c r="I1050" s="4"/>
      <c r="J1050" s="4"/>
      <c r="K1050" s="4"/>
      <c r="L1050" s="4"/>
      <c r="M1050" s="4"/>
    </row>
    <row r="1051" spans="9:13" x14ac:dyDescent="0.25">
      <c r="I1051" s="4"/>
      <c r="J1051" s="4"/>
      <c r="K1051" s="4"/>
      <c r="L1051" s="4"/>
      <c r="M1051" s="4"/>
    </row>
    <row r="1052" spans="9:13" x14ac:dyDescent="0.25">
      <c r="I1052" s="4"/>
      <c r="J1052" s="4"/>
      <c r="K1052" s="4"/>
      <c r="L1052" s="4"/>
      <c r="M1052" s="4"/>
    </row>
    <row r="1053" spans="9:13" x14ac:dyDescent="0.25">
      <c r="I1053" s="4"/>
      <c r="J1053" s="4"/>
      <c r="K1053" s="4"/>
      <c r="L1053" s="4"/>
      <c r="M1053" s="4"/>
    </row>
    <row r="1054" spans="9:13" x14ac:dyDescent="0.25">
      <c r="I1054" s="4"/>
      <c r="J1054" s="4"/>
      <c r="K1054" s="4"/>
      <c r="L1054" s="4"/>
      <c r="M1054" s="4"/>
    </row>
    <row r="1055" spans="9:13" x14ac:dyDescent="0.25">
      <c r="I1055" s="4"/>
      <c r="J1055" s="4"/>
      <c r="K1055" s="4"/>
      <c r="L1055" s="4"/>
      <c r="M1055" s="4"/>
    </row>
    <row r="1056" spans="9:13" x14ac:dyDescent="0.25">
      <c r="I1056" s="4"/>
      <c r="J1056" s="4"/>
      <c r="K1056" s="4"/>
      <c r="L1056" s="4"/>
      <c r="M1056" s="4"/>
    </row>
    <row r="1057" spans="9:13" x14ac:dyDescent="0.25">
      <c r="I1057" s="4"/>
      <c r="J1057" s="4"/>
      <c r="K1057" s="4"/>
      <c r="L1057" s="4"/>
      <c r="M1057" s="4"/>
    </row>
    <row r="1058" spans="9:13" x14ac:dyDescent="0.25">
      <c r="I1058" s="4"/>
      <c r="J1058" s="4"/>
      <c r="K1058" s="4"/>
      <c r="L1058" s="4"/>
      <c r="M1058" s="4"/>
    </row>
    <row r="1059" spans="9:13" x14ac:dyDescent="0.25">
      <c r="I1059" s="4"/>
      <c r="J1059" s="4"/>
      <c r="K1059" s="4"/>
      <c r="L1059" s="4"/>
      <c r="M1059" s="4"/>
    </row>
    <row r="1060" spans="9:13" x14ac:dyDescent="0.25">
      <c r="I1060" s="4"/>
      <c r="J1060" s="4"/>
      <c r="K1060" s="4"/>
      <c r="L1060" s="4"/>
      <c r="M1060" s="4"/>
    </row>
    <row r="1061" spans="9:13" x14ac:dyDescent="0.25">
      <c r="I1061" s="4"/>
      <c r="J1061" s="4"/>
      <c r="K1061" s="4"/>
      <c r="L1061" s="4"/>
      <c r="M1061" s="4"/>
    </row>
    <row r="1062" spans="9:13" x14ac:dyDescent="0.25">
      <c r="I1062" s="4"/>
      <c r="J1062" s="4"/>
      <c r="K1062" s="4"/>
      <c r="L1062" s="4"/>
      <c r="M1062" s="4"/>
    </row>
    <row r="1063" spans="9:13" x14ac:dyDescent="0.25">
      <c r="I1063" s="4"/>
      <c r="J1063" s="4"/>
      <c r="K1063" s="4"/>
      <c r="L1063" s="4"/>
      <c r="M1063" s="4"/>
    </row>
    <row r="1064" spans="9:13" x14ac:dyDescent="0.25">
      <c r="I1064" s="4"/>
      <c r="J1064" s="4"/>
      <c r="K1064" s="4"/>
      <c r="L1064" s="4"/>
      <c r="M1064" s="4"/>
    </row>
    <row r="1065" spans="9:13" x14ac:dyDescent="0.25">
      <c r="I1065" s="4"/>
      <c r="J1065" s="4"/>
      <c r="K1065" s="4"/>
      <c r="L1065" s="4"/>
      <c r="M1065" s="4"/>
    </row>
    <row r="1066" spans="9:13" x14ac:dyDescent="0.25">
      <c r="I1066" s="4"/>
      <c r="J1066" s="4"/>
      <c r="K1066" s="4"/>
      <c r="L1066" s="4"/>
      <c r="M1066" s="4"/>
    </row>
    <row r="1067" spans="9:13" x14ac:dyDescent="0.25">
      <c r="I1067" s="4"/>
      <c r="J1067" s="4"/>
      <c r="K1067" s="4"/>
      <c r="L1067" s="4"/>
      <c r="M1067" s="4"/>
    </row>
    <row r="1068" spans="9:13" x14ac:dyDescent="0.25">
      <c r="I1068" s="4"/>
      <c r="J1068" s="4"/>
      <c r="K1068" s="4"/>
      <c r="L1068" s="4"/>
      <c r="M1068" s="4"/>
    </row>
    <row r="1069" spans="9:13" x14ac:dyDescent="0.25">
      <c r="I1069" s="4"/>
      <c r="J1069" s="4"/>
      <c r="K1069" s="4"/>
      <c r="L1069" s="4"/>
      <c r="M1069" s="4"/>
    </row>
    <row r="1070" spans="9:13" x14ac:dyDescent="0.25">
      <c r="I1070" s="4"/>
      <c r="J1070" s="4"/>
      <c r="K1070" s="4"/>
      <c r="L1070" s="4"/>
      <c r="M1070" s="4"/>
    </row>
    <row r="1071" spans="9:13" x14ac:dyDescent="0.25">
      <c r="I1071" s="4"/>
      <c r="J1071" s="4"/>
      <c r="K1071" s="4"/>
      <c r="L1071" s="4"/>
      <c r="M1071" s="4"/>
    </row>
    <row r="1072" spans="9:13" x14ac:dyDescent="0.25">
      <c r="I1072" s="4"/>
      <c r="J1072" s="4"/>
      <c r="K1072" s="4"/>
      <c r="L1072" s="4"/>
      <c r="M1072" s="4"/>
    </row>
    <row r="1073" spans="9:13" x14ac:dyDescent="0.25">
      <c r="I1073" s="4"/>
      <c r="J1073" s="4"/>
      <c r="K1073" s="4"/>
      <c r="L1073" s="4"/>
      <c r="M1073" s="4"/>
    </row>
    <row r="1074" spans="9:13" x14ac:dyDescent="0.25">
      <c r="I1074" s="4"/>
      <c r="J1074" s="4"/>
      <c r="K1074" s="4"/>
      <c r="L1074" s="4"/>
      <c r="M1074" s="4"/>
    </row>
    <row r="1075" spans="9:13" x14ac:dyDescent="0.25">
      <c r="I1075" s="4"/>
      <c r="J1075" s="4"/>
      <c r="K1075" s="4"/>
      <c r="L1075" s="4"/>
      <c r="M1075" s="4"/>
    </row>
    <row r="1076" spans="9:13" x14ac:dyDescent="0.25">
      <c r="I1076" s="4"/>
      <c r="J1076" s="4"/>
      <c r="K1076" s="4"/>
      <c r="L1076" s="4"/>
      <c r="M1076" s="4"/>
    </row>
    <row r="1077" spans="9:13" x14ac:dyDescent="0.25">
      <c r="I1077" s="4"/>
      <c r="J1077" s="4"/>
      <c r="K1077" s="4"/>
      <c r="L1077" s="4"/>
      <c r="M1077" s="4"/>
    </row>
    <row r="1078" spans="9:13" x14ac:dyDescent="0.25">
      <c r="I1078" s="4"/>
      <c r="J1078" s="4"/>
      <c r="K1078" s="4"/>
      <c r="L1078" s="4"/>
      <c r="M1078" s="4"/>
    </row>
    <row r="1079" spans="9:13" x14ac:dyDescent="0.25">
      <c r="I1079" s="4"/>
      <c r="J1079" s="4"/>
      <c r="K1079" s="4"/>
      <c r="L1079" s="4"/>
      <c r="M1079" s="4"/>
    </row>
    <row r="1080" spans="9:13" x14ac:dyDescent="0.25">
      <c r="I1080" s="4"/>
      <c r="J1080" s="4"/>
      <c r="K1080" s="4"/>
      <c r="L1080" s="4"/>
      <c r="M1080" s="4"/>
    </row>
    <row r="1081" spans="9:13" x14ac:dyDescent="0.25">
      <c r="I1081" s="4"/>
      <c r="J1081" s="4"/>
      <c r="K1081" s="4"/>
      <c r="L1081" s="4"/>
      <c r="M1081" s="4"/>
    </row>
    <row r="1082" spans="9:13" x14ac:dyDescent="0.25">
      <c r="I1082" s="4"/>
      <c r="J1082" s="4"/>
      <c r="K1082" s="4"/>
      <c r="L1082" s="4"/>
      <c r="M1082" s="4"/>
    </row>
    <row r="1083" spans="9:13" x14ac:dyDescent="0.25">
      <c r="I1083" s="4"/>
      <c r="J1083" s="4"/>
      <c r="K1083" s="4"/>
      <c r="L1083" s="4"/>
      <c r="M1083" s="4"/>
    </row>
    <row r="1084" spans="9:13" x14ac:dyDescent="0.25">
      <c r="I1084" s="4"/>
      <c r="J1084" s="4"/>
      <c r="K1084" s="4"/>
      <c r="L1084" s="4"/>
      <c r="M1084" s="4"/>
    </row>
    <row r="1085" spans="9:13" x14ac:dyDescent="0.25">
      <c r="I1085" s="4"/>
      <c r="J1085" s="4"/>
      <c r="K1085" s="4"/>
      <c r="L1085" s="4"/>
      <c r="M1085" s="4"/>
    </row>
    <row r="1086" spans="9:13" x14ac:dyDescent="0.25">
      <c r="I1086" s="4"/>
      <c r="J1086" s="4"/>
      <c r="K1086" s="4"/>
      <c r="L1086" s="4"/>
      <c r="M1086" s="4"/>
    </row>
    <row r="1087" spans="9:13" x14ac:dyDescent="0.25">
      <c r="I1087" s="4"/>
      <c r="J1087" s="4"/>
      <c r="K1087" s="4"/>
      <c r="L1087" s="4"/>
      <c r="M1087" s="4"/>
    </row>
    <row r="1088" spans="9:13" x14ac:dyDescent="0.25">
      <c r="I1088" s="4"/>
      <c r="J1088" s="4"/>
      <c r="K1088" s="4"/>
      <c r="L1088" s="4"/>
      <c r="M1088" s="4"/>
    </row>
    <row r="1089" spans="9:13" x14ac:dyDescent="0.25">
      <c r="I1089" s="4"/>
      <c r="J1089" s="4"/>
      <c r="K1089" s="4"/>
      <c r="L1089" s="4"/>
      <c r="M1089" s="4"/>
    </row>
    <row r="1090" spans="9:13" x14ac:dyDescent="0.25">
      <c r="I1090" s="4"/>
      <c r="J1090" s="4"/>
      <c r="K1090" s="4"/>
      <c r="L1090" s="4"/>
      <c r="M1090" s="4"/>
    </row>
    <row r="1091" spans="9:13" x14ac:dyDescent="0.25">
      <c r="I1091" s="4"/>
      <c r="J1091" s="4"/>
      <c r="K1091" s="4"/>
      <c r="L1091" s="4"/>
      <c r="M1091" s="4"/>
    </row>
    <row r="1092" spans="9:13" x14ac:dyDescent="0.25">
      <c r="I1092" s="4"/>
      <c r="J1092" s="4"/>
      <c r="K1092" s="4"/>
      <c r="L1092" s="4"/>
      <c r="M1092" s="4"/>
    </row>
    <row r="1093" spans="9:13" x14ac:dyDescent="0.25">
      <c r="I1093" s="4"/>
      <c r="J1093" s="4"/>
      <c r="K1093" s="4"/>
      <c r="L1093" s="4"/>
      <c r="M1093" s="4"/>
    </row>
    <row r="1094" spans="9:13" x14ac:dyDescent="0.25">
      <c r="I1094" s="4"/>
      <c r="J1094" s="4"/>
      <c r="K1094" s="4"/>
      <c r="L1094" s="4"/>
      <c r="M1094" s="4"/>
    </row>
    <row r="1095" spans="9:13" x14ac:dyDescent="0.25">
      <c r="I1095" s="4"/>
      <c r="J1095" s="4"/>
      <c r="K1095" s="4"/>
      <c r="L1095" s="4"/>
      <c r="M1095" s="4"/>
    </row>
    <row r="1096" spans="9:13" x14ac:dyDescent="0.25">
      <c r="I1096" s="4"/>
      <c r="J1096" s="4"/>
      <c r="K1096" s="4"/>
      <c r="L1096" s="4"/>
      <c r="M1096" s="4"/>
    </row>
    <row r="1097" spans="9:13" x14ac:dyDescent="0.25">
      <c r="I1097" s="4"/>
      <c r="J1097" s="4"/>
      <c r="K1097" s="4"/>
      <c r="L1097" s="4"/>
      <c r="M1097" s="4"/>
    </row>
    <row r="1098" spans="9:13" x14ac:dyDescent="0.25">
      <c r="I1098" s="4"/>
      <c r="J1098" s="4"/>
      <c r="K1098" s="4"/>
      <c r="L1098" s="4"/>
      <c r="M1098" s="4"/>
    </row>
    <row r="1099" spans="9:13" x14ac:dyDescent="0.25">
      <c r="I1099" s="4"/>
      <c r="J1099" s="4"/>
      <c r="K1099" s="4"/>
      <c r="L1099" s="4"/>
      <c r="M1099" s="4"/>
    </row>
    <row r="1100" spans="9:13" x14ac:dyDescent="0.25">
      <c r="I1100" s="4"/>
      <c r="J1100" s="4"/>
      <c r="K1100" s="4"/>
      <c r="L1100" s="4"/>
      <c r="M1100" s="4"/>
    </row>
    <row r="1101" spans="9:13" x14ac:dyDescent="0.25">
      <c r="I1101" s="4"/>
      <c r="J1101" s="4"/>
      <c r="K1101" s="4"/>
      <c r="L1101" s="4"/>
      <c r="M1101" s="4"/>
    </row>
    <row r="1102" spans="9:13" x14ac:dyDescent="0.25">
      <c r="I1102" s="4"/>
      <c r="J1102" s="4"/>
      <c r="K1102" s="4"/>
      <c r="L1102" s="4"/>
      <c r="M1102" s="4"/>
    </row>
    <row r="1103" spans="9:13" x14ac:dyDescent="0.25">
      <c r="I1103" s="4"/>
      <c r="J1103" s="4"/>
      <c r="K1103" s="4"/>
      <c r="L1103" s="4"/>
      <c r="M1103" s="4"/>
    </row>
    <row r="1104" spans="9:13" x14ac:dyDescent="0.25">
      <c r="I1104" s="4"/>
      <c r="J1104" s="4"/>
      <c r="K1104" s="4"/>
      <c r="L1104" s="4"/>
      <c r="M1104" s="4"/>
    </row>
    <row r="1105" spans="9:13" x14ac:dyDescent="0.25">
      <c r="I1105" s="4"/>
      <c r="J1105" s="4"/>
      <c r="K1105" s="4"/>
      <c r="L1105" s="4"/>
      <c r="M1105" s="4"/>
    </row>
    <row r="1106" spans="9:13" x14ac:dyDescent="0.25">
      <c r="I1106" s="4"/>
      <c r="J1106" s="4"/>
      <c r="K1106" s="4"/>
      <c r="L1106" s="4"/>
      <c r="M1106" s="4"/>
    </row>
    <row r="1107" spans="9:13" x14ac:dyDescent="0.25">
      <c r="I1107" s="4"/>
      <c r="J1107" s="4"/>
      <c r="K1107" s="4"/>
      <c r="L1107" s="4"/>
      <c r="M1107" s="4"/>
    </row>
    <row r="1108" spans="9:13" x14ac:dyDescent="0.25">
      <c r="I1108" s="4"/>
      <c r="J1108" s="4"/>
      <c r="K1108" s="4"/>
      <c r="L1108" s="4"/>
      <c r="M1108" s="4"/>
    </row>
    <row r="1109" spans="9:13" x14ac:dyDescent="0.25">
      <c r="I1109" s="4"/>
      <c r="J1109" s="4"/>
      <c r="K1109" s="4"/>
      <c r="L1109" s="4"/>
      <c r="M1109" s="4"/>
    </row>
    <row r="1110" spans="9:13" x14ac:dyDescent="0.25">
      <c r="I1110" s="4"/>
      <c r="J1110" s="4"/>
      <c r="K1110" s="4"/>
      <c r="L1110" s="4"/>
      <c r="M1110" s="4"/>
    </row>
    <row r="1111" spans="9:13" x14ac:dyDescent="0.25">
      <c r="I1111" s="4"/>
      <c r="J1111" s="4"/>
      <c r="K1111" s="4"/>
      <c r="L1111" s="4"/>
      <c r="M1111" s="4"/>
    </row>
    <row r="1112" spans="9:13" x14ac:dyDescent="0.25">
      <c r="I1112" s="4"/>
      <c r="J1112" s="4"/>
      <c r="K1112" s="4"/>
      <c r="L1112" s="4"/>
      <c r="M1112" s="4"/>
    </row>
    <row r="1113" spans="9:13" x14ac:dyDescent="0.25">
      <c r="I1113" s="4"/>
      <c r="J1113" s="4"/>
      <c r="K1113" s="4"/>
      <c r="L1113" s="4"/>
      <c r="M1113" s="4"/>
    </row>
    <row r="1114" spans="9:13" x14ac:dyDescent="0.25">
      <c r="I1114" s="4"/>
      <c r="J1114" s="4"/>
      <c r="K1114" s="4"/>
      <c r="L1114" s="4"/>
      <c r="M1114" s="4"/>
    </row>
    <row r="1115" spans="9:13" x14ac:dyDescent="0.25">
      <c r="I1115" s="4"/>
      <c r="J1115" s="4"/>
      <c r="K1115" s="4"/>
      <c r="L1115" s="4"/>
      <c r="M1115" s="4"/>
    </row>
    <row r="1116" spans="9:13" x14ac:dyDescent="0.25">
      <c r="I1116" s="4"/>
      <c r="J1116" s="4"/>
      <c r="K1116" s="4"/>
      <c r="L1116" s="4"/>
      <c r="M1116" s="4"/>
    </row>
    <row r="1117" spans="9:13" x14ac:dyDescent="0.25">
      <c r="I1117" s="4"/>
      <c r="J1117" s="4"/>
      <c r="K1117" s="4"/>
      <c r="L1117" s="4"/>
      <c r="M1117" s="4"/>
    </row>
    <row r="1118" spans="9:13" x14ac:dyDescent="0.25">
      <c r="I1118" s="4"/>
      <c r="J1118" s="4"/>
      <c r="K1118" s="4"/>
      <c r="L1118" s="4"/>
      <c r="M1118" s="4"/>
    </row>
    <row r="1119" spans="9:13" x14ac:dyDescent="0.25">
      <c r="I1119" s="4"/>
      <c r="J1119" s="4"/>
      <c r="K1119" s="4"/>
      <c r="L1119" s="4"/>
      <c r="M1119" s="4"/>
    </row>
    <row r="1120" spans="9:13" x14ac:dyDescent="0.25">
      <c r="I1120" s="4"/>
      <c r="J1120" s="4"/>
      <c r="K1120" s="4"/>
      <c r="L1120" s="4"/>
      <c r="M1120" s="4"/>
    </row>
    <row r="1121" spans="9:13" x14ac:dyDescent="0.25">
      <c r="I1121" s="4"/>
      <c r="J1121" s="4"/>
      <c r="K1121" s="4"/>
      <c r="L1121" s="4"/>
      <c r="M1121" s="4"/>
    </row>
    <row r="1122" spans="9:13" x14ac:dyDescent="0.25">
      <c r="I1122" s="4"/>
      <c r="J1122" s="4"/>
      <c r="K1122" s="4"/>
      <c r="L1122" s="4"/>
      <c r="M1122" s="4"/>
    </row>
    <row r="1123" spans="9:13" x14ac:dyDescent="0.25">
      <c r="I1123" s="4"/>
      <c r="J1123" s="4"/>
      <c r="K1123" s="4"/>
      <c r="L1123" s="4"/>
      <c r="M1123" s="4"/>
    </row>
    <row r="1124" spans="9:13" x14ac:dyDescent="0.25">
      <c r="I1124" s="4"/>
      <c r="J1124" s="4"/>
      <c r="K1124" s="4"/>
      <c r="L1124" s="4"/>
      <c r="M1124" s="4"/>
    </row>
    <row r="1125" spans="9:13" x14ac:dyDescent="0.25">
      <c r="I1125" s="4"/>
      <c r="J1125" s="4"/>
      <c r="K1125" s="4"/>
      <c r="L1125" s="4"/>
      <c r="M1125" s="4"/>
    </row>
    <row r="1126" spans="9:13" x14ac:dyDescent="0.25">
      <c r="I1126" s="4"/>
      <c r="J1126" s="4"/>
      <c r="K1126" s="4"/>
      <c r="L1126" s="4"/>
      <c r="M1126" s="4"/>
    </row>
    <row r="1127" spans="9:13" x14ac:dyDescent="0.25">
      <c r="I1127" s="4"/>
      <c r="J1127" s="4"/>
      <c r="K1127" s="4"/>
      <c r="L1127" s="4"/>
      <c r="M1127" s="4"/>
    </row>
    <row r="1128" spans="9:13" x14ac:dyDescent="0.25">
      <c r="I1128" s="4"/>
      <c r="J1128" s="4"/>
      <c r="K1128" s="4"/>
      <c r="L1128" s="4"/>
      <c r="M1128" s="4"/>
    </row>
    <row r="1129" spans="9:13" x14ac:dyDescent="0.25">
      <c r="I1129" s="4"/>
      <c r="J1129" s="4"/>
      <c r="K1129" s="4"/>
      <c r="L1129" s="4"/>
      <c r="M1129" s="4"/>
    </row>
    <row r="1130" spans="9:13" x14ac:dyDescent="0.25">
      <c r="I1130" s="4"/>
      <c r="J1130" s="4"/>
      <c r="K1130" s="4"/>
      <c r="L1130" s="4"/>
      <c r="M1130" s="4"/>
    </row>
    <row r="1131" spans="9:13" x14ac:dyDescent="0.25">
      <c r="I1131" s="4"/>
      <c r="J1131" s="4"/>
      <c r="K1131" s="4"/>
      <c r="L1131" s="4"/>
      <c r="M1131" s="4"/>
    </row>
    <row r="1132" spans="9:13" x14ac:dyDescent="0.25">
      <c r="I1132" s="4"/>
      <c r="J1132" s="4"/>
      <c r="K1132" s="4"/>
      <c r="L1132" s="4"/>
      <c r="M1132" s="4"/>
    </row>
    <row r="1133" spans="9:13" x14ac:dyDescent="0.25">
      <c r="I1133" s="4"/>
      <c r="J1133" s="4"/>
      <c r="K1133" s="4"/>
      <c r="L1133" s="4"/>
      <c r="M1133" s="4"/>
    </row>
    <row r="1134" spans="9:13" x14ac:dyDescent="0.25">
      <c r="I1134" s="4"/>
      <c r="J1134" s="4"/>
      <c r="K1134" s="4"/>
      <c r="L1134" s="4"/>
      <c r="M1134" s="4"/>
    </row>
    <row r="1135" spans="9:13" x14ac:dyDescent="0.25">
      <c r="I1135" s="4"/>
      <c r="J1135" s="4"/>
      <c r="K1135" s="4"/>
      <c r="L1135" s="4"/>
      <c r="M1135" s="4"/>
    </row>
    <row r="1136" spans="9:13" x14ac:dyDescent="0.25">
      <c r="I1136" s="4"/>
      <c r="J1136" s="4"/>
      <c r="K1136" s="4"/>
      <c r="L1136" s="4"/>
      <c r="M1136" s="4"/>
    </row>
    <row r="1137" spans="9:13" x14ac:dyDescent="0.25">
      <c r="I1137" s="4"/>
      <c r="J1137" s="4"/>
      <c r="K1137" s="4"/>
      <c r="L1137" s="4"/>
      <c r="M1137" s="4"/>
    </row>
    <row r="1138" spans="9:13" x14ac:dyDescent="0.25">
      <c r="I1138" s="4"/>
      <c r="J1138" s="4"/>
      <c r="K1138" s="4"/>
      <c r="L1138" s="4"/>
      <c r="M1138" s="4"/>
    </row>
    <row r="1139" spans="9:13" x14ac:dyDescent="0.25">
      <c r="I1139" s="4"/>
      <c r="J1139" s="4"/>
      <c r="K1139" s="4"/>
      <c r="L1139" s="4"/>
      <c r="M1139" s="4"/>
    </row>
    <row r="1140" spans="9:13" x14ac:dyDescent="0.25">
      <c r="I1140" s="4"/>
      <c r="J1140" s="4"/>
      <c r="K1140" s="4"/>
      <c r="L1140" s="4"/>
      <c r="M1140" s="4"/>
    </row>
    <row r="1141" spans="9:13" x14ac:dyDescent="0.25">
      <c r="I1141" s="4"/>
      <c r="J1141" s="4"/>
      <c r="K1141" s="4"/>
      <c r="L1141" s="4"/>
      <c r="M1141" s="4"/>
    </row>
    <row r="1142" spans="9:13" x14ac:dyDescent="0.25">
      <c r="I1142" s="4"/>
      <c r="J1142" s="4"/>
      <c r="K1142" s="4"/>
      <c r="L1142" s="4"/>
      <c r="M1142" s="4"/>
    </row>
    <row r="1143" spans="9:13" x14ac:dyDescent="0.25">
      <c r="I1143" s="4"/>
      <c r="J1143" s="4"/>
      <c r="K1143" s="4"/>
      <c r="L1143" s="4"/>
      <c r="M1143" s="4"/>
    </row>
    <row r="1144" spans="9:13" x14ac:dyDescent="0.25">
      <c r="I1144" s="4"/>
      <c r="J1144" s="4"/>
      <c r="K1144" s="4"/>
      <c r="L1144" s="4"/>
      <c r="M1144" s="4"/>
    </row>
    <row r="1145" spans="9:13" x14ac:dyDescent="0.25">
      <c r="I1145" s="4"/>
      <c r="J1145" s="4"/>
      <c r="K1145" s="4"/>
      <c r="L1145" s="4"/>
      <c r="M1145" s="4"/>
    </row>
    <row r="1146" spans="9:13" x14ac:dyDescent="0.25">
      <c r="I1146" s="4"/>
      <c r="J1146" s="4"/>
      <c r="K1146" s="4"/>
      <c r="L1146" s="4"/>
      <c r="M1146" s="4"/>
    </row>
    <row r="1147" spans="9:13" x14ac:dyDescent="0.25">
      <c r="I1147" s="4"/>
      <c r="J1147" s="4"/>
      <c r="K1147" s="4"/>
      <c r="L1147" s="4"/>
      <c r="M1147" s="4"/>
    </row>
    <row r="1148" spans="9:13" x14ac:dyDescent="0.25">
      <c r="I1148" s="4"/>
      <c r="J1148" s="4"/>
      <c r="K1148" s="4"/>
      <c r="L1148" s="4"/>
      <c r="M1148" s="4"/>
    </row>
    <row r="1149" spans="9:13" x14ac:dyDescent="0.25">
      <c r="I1149" s="4"/>
      <c r="J1149" s="4"/>
      <c r="K1149" s="4"/>
      <c r="L1149" s="4"/>
      <c r="M1149" s="4"/>
    </row>
    <row r="1150" spans="9:13" x14ac:dyDescent="0.25">
      <c r="I1150" s="4"/>
      <c r="J1150" s="4"/>
      <c r="K1150" s="4"/>
      <c r="L1150" s="4"/>
      <c r="M1150" s="4"/>
    </row>
    <row r="1151" spans="9:13" x14ac:dyDescent="0.25">
      <c r="I1151" s="4"/>
      <c r="J1151" s="4"/>
      <c r="K1151" s="4"/>
      <c r="L1151" s="4"/>
      <c r="M1151" s="4"/>
    </row>
    <row r="1152" spans="9:13" x14ac:dyDescent="0.25">
      <c r="I1152" s="4"/>
      <c r="J1152" s="4"/>
      <c r="K1152" s="4"/>
      <c r="L1152" s="4"/>
      <c r="M1152" s="4"/>
    </row>
    <row r="1153" spans="9:13" x14ac:dyDescent="0.25">
      <c r="I1153" s="4"/>
      <c r="J1153" s="4"/>
      <c r="K1153" s="4"/>
      <c r="L1153" s="4"/>
      <c r="M1153" s="4"/>
    </row>
    <row r="1154" spans="9:13" x14ac:dyDescent="0.25">
      <c r="I1154" s="4"/>
      <c r="J1154" s="4"/>
      <c r="K1154" s="4"/>
      <c r="L1154" s="4"/>
      <c r="M1154" s="4"/>
    </row>
    <row r="1155" spans="9:13" x14ac:dyDescent="0.25">
      <c r="I1155" s="4"/>
      <c r="J1155" s="4"/>
      <c r="K1155" s="4"/>
      <c r="L1155" s="4"/>
      <c r="M1155" s="4"/>
    </row>
    <row r="1156" spans="9:13" x14ac:dyDescent="0.25">
      <c r="I1156" s="4"/>
      <c r="J1156" s="4"/>
      <c r="K1156" s="4"/>
      <c r="L1156" s="4"/>
      <c r="M1156" s="4"/>
    </row>
    <row r="1157" spans="9:13" x14ac:dyDescent="0.25">
      <c r="I1157" s="4"/>
      <c r="J1157" s="4"/>
      <c r="K1157" s="4"/>
      <c r="L1157" s="4"/>
      <c r="M1157" s="4"/>
    </row>
    <row r="1158" spans="9:13" x14ac:dyDescent="0.25">
      <c r="I1158" s="4"/>
      <c r="J1158" s="4"/>
      <c r="K1158" s="4"/>
      <c r="L1158" s="4"/>
      <c r="M1158" s="4"/>
    </row>
    <row r="1159" spans="9:13" x14ac:dyDescent="0.25">
      <c r="I1159" s="4"/>
      <c r="J1159" s="4"/>
      <c r="K1159" s="4"/>
      <c r="L1159" s="4"/>
      <c r="M1159" s="4"/>
    </row>
    <row r="1160" spans="9:13" x14ac:dyDescent="0.25">
      <c r="I1160" s="4"/>
      <c r="J1160" s="4"/>
      <c r="K1160" s="4"/>
      <c r="L1160" s="4"/>
      <c r="M1160" s="4"/>
    </row>
    <row r="1161" spans="9:13" x14ac:dyDescent="0.25">
      <c r="I1161" s="4"/>
      <c r="J1161" s="4"/>
      <c r="K1161" s="4"/>
      <c r="L1161" s="4"/>
      <c r="M1161" s="4"/>
    </row>
    <row r="1162" spans="9:13" x14ac:dyDescent="0.25">
      <c r="I1162" s="4"/>
      <c r="J1162" s="4"/>
      <c r="K1162" s="4"/>
      <c r="L1162" s="4"/>
      <c r="M1162" s="4"/>
    </row>
    <row r="1163" spans="9:13" x14ac:dyDescent="0.25">
      <c r="I1163" s="4"/>
      <c r="J1163" s="4"/>
      <c r="K1163" s="4"/>
      <c r="L1163" s="4"/>
      <c r="M1163" s="4"/>
    </row>
    <row r="1164" spans="9:13" x14ac:dyDescent="0.25">
      <c r="I1164" s="4"/>
      <c r="J1164" s="4"/>
      <c r="K1164" s="4"/>
      <c r="L1164" s="4"/>
      <c r="M1164" s="4"/>
    </row>
    <row r="1165" spans="9:13" x14ac:dyDescent="0.25">
      <c r="I1165" s="4"/>
      <c r="J1165" s="4"/>
      <c r="K1165" s="4"/>
      <c r="L1165" s="4"/>
      <c r="M1165" s="4"/>
    </row>
    <row r="1166" spans="9:13" x14ac:dyDescent="0.25">
      <c r="I1166" s="4"/>
      <c r="J1166" s="4"/>
      <c r="K1166" s="4"/>
      <c r="L1166" s="4"/>
      <c r="M1166" s="4"/>
    </row>
    <row r="1167" spans="9:13" x14ac:dyDescent="0.25">
      <c r="I1167" s="4"/>
      <c r="J1167" s="4"/>
      <c r="K1167" s="4"/>
      <c r="L1167" s="4"/>
      <c r="M1167" s="4"/>
    </row>
    <row r="1168" spans="9:13" x14ac:dyDescent="0.25">
      <c r="I1168" s="4"/>
      <c r="J1168" s="4"/>
      <c r="K1168" s="4"/>
      <c r="L1168" s="4"/>
      <c r="M1168" s="4"/>
    </row>
    <row r="1169" spans="9:13" x14ac:dyDescent="0.25">
      <c r="I1169" s="4"/>
      <c r="J1169" s="4"/>
      <c r="K1169" s="4"/>
      <c r="L1169" s="4"/>
      <c r="M1169" s="4"/>
    </row>
    <row r="1170" spans="9:13" x14ac:dyDescent="0.25">
      <c r="I1170" s="4"/>
      <c r="J1170" s="4"/>
      <c r="K1170" s="4"/>
      <c r="L1170" s="4"/>
      <c r="M1170" s="4"/>
    </row>
    <row r="1171" spans="9:13" x14ac:dyDescent="0.25">
      <c r="I1171" s="4"/>
      <c r="J1171" s="4"/>
      <c r="K1171" s="4"/>
      <c r="L1171" s="4"/>
      <c r="M1171" s="4"/>
    </row>
    <row r="1172" spans="9:13" x14ac:dyDescent="0.25">
      <c r="I1172" s="4"/>
      <c r="J1172" s="4"/>
      <c r="K1172" s="4"/>
      <c r="L1172" s="4"/>
      <c r="M1172" s="4"/>
    </row>
    <row r="1173" spans="9:13" x14ac:dyDescent="0.25">
      <c r="I1173" s="4"/>
      <c r="J1173" s="4"/>
      <c r="K1173" s="4"/>
      <c r="L1173" s="4"/>
      <c r="M1173" s="4"/>
    </row>
    <row r="1174" spans="9:13" x14ac:dyDescent="0.25">
      <c r="I1174" s="4"/>
      <c r="J1174" s="4"/>
      <c r="K1174" s="4"/>
      <c r="L1174" s="4"/>
      <c r="M1174" s="4"/>
    </row>
    <row r="1175" spans="9:13" x14ac:dyDescent="0.25">
      <c r="I1175" s="4"/>
      <c r="J1175" s="4"/>
      <c r="K1175" s="4"/>
      <c r="L1175" s="4"/>
      <c r="M1175" s="4"/>
    </row>
    <row r="1176" spans="9:13" x14ac:dyDescent="0.25">
      <c r="I1176" s="4"/>
      <c r="J1176" s="4"/>
      <c r="K1176" s="4"/>
      <c r="L1176" s="4"/>
      <c r="M1176" s="4"/>
    </row>
    <row r="1177" spans="9:13" x14ac:dyDescent="0.25">
      <c r="I1177" s="4"/>
      <c r="J1177" s="4"/>
      <c r="K1177" s="4"/>
      <c r="L1177" s="4"/>
      <c r="M1177" s="4"/>
    </row>
    <row r="1178" spans="9:13" x14ac:dyDescent="0.25">
      <c r="I1178" s="4"/>
      <c r="J1178" s="4"/>
      <c r="K1178" s="4"/>
      <c r="L1178" s="4"/>
      <c r="M1178" s="4"/>
    </row>
    <row r="1179" spans="9:13" x14ac:dyDescent="0.25">
      <c r="I1179" s="4"/>
      <c r="J1179" s="4"/>
      <c r="K1179" s="4"/>
      <c r="L1179" s="4"/>
      <c r="M1179" s="4"/>
    </row>
    <row r="1180" spans="9:13" x14ac:dyDescent="0.25">
      <c r="I1180" s="4"/>
      <c r="J1180" s="4"/>
      <c r="K1180" s="4"/>
      <c r="L1180" s="4"/>
      <c r="M1180" s="4"/>
    </row>
    <row r="1181" spans="9:13" x14ac:dyDescent="0.25">
      <c r="I1181" s="4"/>
      <c r="J1181" s="4"/>
      <c r="K1181" s="4"/>
      <c r="L1181" s="4"/>
      <c r="M1181" s="4"/>
    </row>
    <row r="1182" spans="9:13" x14ac:dyDescent="0.25">
      <c r="I1182" s="4"/>
      <c r="J1182" s="4"/>
      <c r="K1182" s="4"/>
      <c r="L1182" s="4"/>
      <c r="M1182" s="4"/>
    </row>
    <row r="1183" spans="9:13" x14ac:dyDescent="0.25">
      <c r="I1183" s="4"/>
      <c r="J1183" s="4"/>
      <c r="K1183" s="4"/>
      <c r="L1183" s="4"/>
      <c r="M1183" s="4"/>
    </row>
    <row r="1184" spans="9:13" x14ac:dyDescent="0.25">
      <c r="I1184" s="4"/>
      <c r="J1184" s="4"/>
      <c r="K1184" s="4"/>
      <c r="L1184" s="4"/>
      <c r="M1184" s="4"/>
    </row>
    <row r="1185" spans="9:13" x14ac:dyDescent="0.25">
      <c r="I1185" s="4"/>
      <c r="J1185" s="4"/>
      <c r="K1185" s="4"/>
      <c r="L1185" s="4"/>
      <c r="M1185" s="4"/>
    </row>
    <row r="1186" spans="9:13" x14ac:dyDescent="0.25">
      <c r="I1186" s="4"/>
      <c r="J1186" s="4"/>
      <c r="K1186" s="4"/>
      <c r="L1186" s="4"/>
      <c r="M1186" s="4"/>
    </row>
    <row r="1187" spans="9:13" x14ac:dyDescent="0.25">
      <c r="I1187" s="4"/>
      <c r="J1187" s="4"/>
      <c r="K1187" s="4"/>
      <c r="L1187" s="4"/>
      <c r="M1187" s="4"/>
    </row>
    <row r="1188" spans="9:13" x14ac:dyDescent="0.25">
      <c r="I1188" s="4"/>
      <c r="J1188" s="4"/>
      <c r="K1188" s="4"/>
      <c r="L1188" s="4"/>
      <c r="M1188" s="4"/>
    </row>
    <row r="1189" spans="9:13" x14ac:dyDescent="0.25">
      <c r="I1189" s="4"/>
      <c r="J1189" s="4"/>
      <c r="K1189" s="4"/>
      <c r="L1189" s="4"/>
      <c r="M1189" s="4"/>
    </row>
    <row r="1190" spans="9:13" x14ac:dyDescent="0.25">
      <c r="I1190" s="4"/>
      <c r="J1190" s="4"/>
      <c r="K1190" s="4"/>
      <c r="L1190" s="4"/>
      <c r="M1190" s="4"/>
    </row>
    <row r="1191" spans="9:13" x14ac:dyDescent="0.25">
      <c r="I1191" s="4"/>
      <c r="J1191" s="4"/>
      <c r="K1191" s="4"/>
      <c r="L1191" s="4"/>
      <c r="M1191" s="4"/>
    </row>
    <row r="1192" spans="9:13" x14ac:dyDescent="0.25">
      <c r="I1192" s="4"/>
      <c r="J1192" s="4"/>
      <c r="K1192" s="4"/>
      <c r="L1192" s="4"/>
      <c r="M1192" s="4"/>
    </row>
    <row r="1193" spans="9:13" x14ac:dyDescent="0.25">
      <c r="I1193" s="4"/>
      <c r="J1193" s="4"/>
      <c r="K1193" s="4"/>
      <c r="L1193" s="4"/>
      <c r="M1193" s="4"/>
    </row>
    <row r="1194" spans="9:13" x14ac:dyDescent="0.25">
      <c r="I1194" s="4"/>
      <c r="J1194" s="4"/>
      <c r="K1194" s="4"/>
      <c r="L1194" s="4"/>
      <c r="M1194" s="4"/>
    </row>
    <row r="1195" spans="9:13" x14ac:dyDescent="0.25">
      <c r="I1195" s="4"/>
      <c r="J1195" s="4"/>
      <c r="K1195" s="4"/>
      <c r="L1195" s="4"/>
      <c r="M1195" s="4"/>
    </row>
    <row r="1196" spans="9:13" x14ac:dyDescent="0.25">
      <c r="I1196" s="4"/>
      <c r="J1196" s="4"/>
      <c r="K1196" s="4"/>
      <c r="L1196" s="4"/>
      <c r="M1196" s="4"/>
    </row>
    <row r="1197" spans="9:13" x14ac:dyDescent="0.25">
      <c r="I1197" s="4"/>
      <c r="J1197" s="4"/>
      <c r="K1197" s="4"/>
      <c r="L1197" s="4"/>
      <c r="M1197" s="4"/>
    </row>
    <row r="1198" spans="9:13" x14ac:dyDescent="0.25">
      <c r="I1198" s="4"/>
      <c r="J1198" s="4"/>
      <c r="K1198" s="4"/>
      <c r="L1198" s="4"/>
      <c r="M1198" s="4"/>
    </row>
    <row r="1199" spans="9:13" x14ac:dyDescent="0.25">
      <c r="I1199" s="4"/>
      <c r="J1199" s="4"/>
      <c r="K1199" s="4"/>
      <c r="L1199" s="4"/>
      <c r="M1199" s="4"/>
    </row>
    <row r="1200" spans="9:13" x14ac:dyDescent="0.25">
      <c r="I1200" s="4"/>
      <c r="J1200" s="4"/>
      <c r="K1200" s="4"/>
      <c r="L1200" s="4"/>
      <c r="M1200" s="4"/>
    </row>
    <row r="1201" spans="9:13" x14ac:dyDescent="0.25">
      <c r="I1201" s="4"/>
      <c r="J1201" s="4"/>
      <c r="K1201" s="4"/>
      <c r="L1201" s="4"/>
      <c r="M1201" s="4"/>
    </row>
    <row r="1202" spans="9:13" x14ac:dyDescent="0.25">
      <c r="I1202" s="4"/>
      <c r="J1202" s="4"/>
      <c r="K1202" s="4"/>
      <c r="L1202" s="4"/>
      <c r="M1202" s="4"/>
    </row>
    <row r="1203" spans="9:13" x14ac:dyDescent="0.25">
      <c r="I1203" s="4"/>
      <c r="J1203" s="4"/>
      <c r="K1203" s="4"/>
      <c r="L1203" s="4"/>
      <c r="M1203" s="4"/>
    </row>
    <row r="1204" spans="9:13" x14ac:dyDescent="0.25">
      <c r="I1204" s="4"/>
      <c r="J1204" s="4"/>
      <c r="K1204" s="4"/>
      <c r="L1204" s="4"/>
      <c r="M1204" s="4"/>
    </row>
    <row r="1205" spans="9:13" x14ac:dyDescent="0.25">
      <c r="I1205" s="4"/>
      <c r="J1205" s="4"/>
      <c r="K1205" s="4"/>
      <c r="L1205" s="4"/>
      <c r="M1205" s="4"/>
    </row>
    <row r="1206" spans="9:13" x14ac:dyDescent="0.25">
      <c r="I1206" s="4"/>
      <c r="J1206" s="4"/>
      <c r="K1206" s="4"/>
      <c r="L1206" s="4"/>
      <c r="M1206" s="4"/>
    </row>
    <row r="1207" spans="9:13" x14ac:dyDescent="0.25">
      <c r="I1207" s="4"/>
      <c r="J1207" s="4"/>
      <c r="K1207" s="4"/>
      <c r="L1207" s="4"/>
      <c r="M1207" s="4"/>
    </row>
    <row r="1208" spans="9:13" x14ac:dyDescent="0.25">
      <c r="I1208" s="4"/>
      <c r="J1208" s="4"/>
      <c r="K1208" s="4"/>
      <c r="L1208" s="4"/>
      <c r="M1208" s="4"/>
    </row>
    <row r="1209" spans="9:13" x14ac:dyDescent="0.25">
      <c r="I1209" s="4"/>
      <c r="J1209" s="4"/>
      <c r="K1209" s="4"/>
      <c r="L1209" s="4"/>
      <c r="M1209" s="4"/>
    </row>
    <row r="1210" spans="9:13" x14ac:dyDescent="0.25">
      <c r="I1210" s="4"/>
      <c r="J1210" s="4"/>
      <c r="K1210" s="4"/>
      <c r="L1210" s="4"/>
      <c r="M1210" s="4"/>
    </row>
    <row r="1211" spans="9:13" x14ac:dyDescent="0.25">
      <c r="I1211" s="4"/>
      <c r="J1211" s="4"/>
      <c r="K1211" s="4"/>
      <c r="L1211" s="4"/>
      <c r="M1211" s="4"/>
    </row>
    <row r="1212" spans="9:13" x14ac:dyDescent="0.25">
      <c r="I1212" s="4"/>
      <c r="J1212" s="4"/>
      <c r="K1212" s="4"/>
      <c r="L1212" s="4"/>
      <c r="M1212" s="4"/>
    </row>
    <row r="1213" spans="9:13" x14ac:dyDescent="0.25">
      <c r="I1213" s="4"/>
      <c r="J1213" s="4"/>
      <c r="K1213" s="4"/>
      <c r="L1213" s="4"/>
      <c r="M1213" s="4"/>
    </row>
    <row r="1214" spans="9:13" x14ac:dyDescent="0.25">
      <c r="I1214" s="4"/>
      <c r="J1214" s="4"/>
      <c r="K1214" s="4"/>
      <c r="L1214" s="4"/>
      <c r="M1214" s="4"/>
    </row>
    <row r="1215" spans="9:13" x14ac:dyDescent="0.25">
      <c r="I1215" s="4"/>
      <c r="J1215" s="4"/>
      <c r="K1215" s="4"/>
      <c r="L1215" s="4"/>
      <c r="M1215" s="4"/>
    </row>
    <row r="1216" spans="9:13" x14ac:dyDescent="0.25">
      <c r="I1216" s="4"/>
      <c r="J1216" s="4"/>
      <c r="K1216" s="4"/>
      <c r="L1216" s="4"/>
      <c r="M1216" s="4"/>
    </row>
    <row r="1217" spans="9:13" x14ac:dyDescent="0.25">
      <c r="I1217" s="4"/>
      <c r="J1217" s="4"/>
      <c r="K1217" s="4"/>
      <c r="L1217" s="4"/>
      <c r="M1217" s="4"/>
    </row>
    <row r="1218" spans="9:13" x14ac:dyDescent="0.25">
      <c r="I1218" s="4"/>
      <c r="J1218" s="4"/>
      <c r="K1218" s="4"/>
      <c r="L1218" s="4"/>
      <c r="M1218" s="4"/>
    </row>
    <row r="1219" spans="9:13" x14ac:dyDescent="0.25">
      <c r="I1219" s="4"/>
      <c r="J1219" s="4"/>
      <c r="K1219" s="4"/>
      <c r="L1219" s="4"/>
      <c r="M1219" s="4"/>
    </row>
    <row r="1220" spans="9:13" x14ac:dyDescent="0.25">
      <c r="I1220" s="4"/>
      <c r="J1220" s="4"/>
      <c r="K1220" s="4"/>
      <c r="L1220" s="4"/>
      <c r="M1220" s="4"/>
    </row>
    <row r="1221" spans="9:13" x14ac:dyDescent="0.25">
      <c r="I1221" s="4"/>
      <c r="J1221" s="4"/>
      <c r="K1221" s="4"/>
      <c r="L1221" s="4"/>
      <c r="M1221" s="4"/>
    </row>
    <row r="1222" spans="9:13" x14ac:dyDescent="0.25">
      <c r="I1222" s="4"/>
      <c r="J1222" s="4"/>
      <c r="K1222" s="4"/>
      <c r="L1222" s="4"/>
      <c r="M1222" s="4"/>
    </row>
    <row r="1223" spans="9:13" x14ac:dyDescent="0.25">
      <c r="I1223" s="4"/>
      <c r="J1223" s="4"/>
      <c r="K1223" s="4"/>
      <c r="L1223" s="4"/>
      <c r="M1223" s="4"/>
    </row>
    <row r="1224" spans="9:13" x14ac:dyDescent="0.25">
      <c r="I1224" s="4"/>
      <c r="J1224" s="4"/>
      <c r="K1224" s="4"/>
      <c r="L1224" s="4"/>
      <c r="M1224" s="4"/>
    </row>
    <row r="1225" spans="9:13" x14ac:dyDescent="0.25">
      <c r="I1225" s="4"/>
      <c r="J1225" s="4"/>
      <c r="K1225" s="4"/>
      <c r="L1225" s="4"/>
      <c r="M1225" s="4"/>
    </row>
    <row r="1226" spans="9:13" x14ac:dyDescent="0.25">
      <c r="I1226" s="4"/>
      <c r="J1226" s="4"/>
      <c r="K1226" s="4"/>
      <c r="L1226" s="4"/>
      <c r="M1226" s="4"/>
    </row>
    <row r="1227" spans="9:13" x14ac:dyDescent="0.25">
      <c r="I1227" s="4"/>
      <c r="J1227" s="4"/>
      <c r="K1227" s="4"/>
      <c r="L1227" s="4"/>
      <c r="M1227" s="4"/>
    </row>
    <row r="1228" spans="9:13" x14ac:dyDescent="0.25">
      <c r="I1228" s="4"/>
      <c r="J1228" s="4"/>
      <c r="K1228" s="4"/>
      <c r="L1228" s="4"/>
      <c r="M1228" s="4"/>
    </row>
    <row r="1229" spans="9:13" x14ac:dyDescent="0.25">
      <c r="I1229" s="4"/>
      <c r="J1229" s="4"/>
      <c r="K1229" s="4"/>
      <c r="L1229" s="4"/>
      <c r="M1229" s="4"/>
    </row>
    <row r="1230" spans="9:13" x14ac:dyDescent="0.25">
      <c r="I1230" s="4"/>
      <c r="J1230" s="4"/>
      <c r="K1230" s="4"/>
      <c r="L1230" s="4"/>
      <c r="M1230" s="4"/>
    </row>
    <row r="1231" spans="9:13" x14ac:dyDescent="0.25">
      <c r="I1231" s="4"/>
      <c r="J1231" s="4"/>
      <c r="K1231" s="4"/>
      <c r="L1231" s="4"/>
      <c r="M1231" s="4"/>
    </row>
    <row r="1232" spans="9:13" x14ac:dyDescent="0.25">
      <c r="I1232" s="4"/>
      <c r="J1232" s="4"/>
      <c r="K1232" s="4"/>
      <c r="L1232" s="4"/>
      <c r="M1232" s="4"/>
    </row>
    <row r="1233" spans="9:13" x14ac:dyDescent="0.25">
      <c r="I1233" s="4"/>
      <c r="J1233" s="4"/>
      <c r="K1233" s="4"/>
      <c r="L1233" s="4"/>
      <c r="M1233" s="4"/>
    </row>
    <row r="1234" spans="9:13" x14ac:dyDescent="0.25">
      <c r="I1234" s="4"/>
      <c r="J1234" s="4"/>
      <c r="K1234" s="4"/>
      <c r="L1234" s="4"/>
      <c r="M1234" s="4"/>
    </row>
    <row r="1235" spans="9:13" x14ac:dyDescent="0.25">
      <c r="I1235" s="4"/>
      <c r="J1235" s="4"/>
      <c r="K1235" s="4"/>
      <c r="L1235" s="4"/>
      <c r="M1235" s="4"/>
    </row>
    <row r="1236" spans="9:13" x14ac:dyDescent="0.25">
      <c r="I1236" s="4"/>
      <c r="J1236" s="4"/>
      <c r="K1236" s="4"/>
      <c r="L1236" s="4"/>
      <c r="M1236" s="4"/>
    </row>
    <row r="1237" spans="9:13" x14ac:dyDescent="0.25">
      <c r="I1237" s="4"/>
      <c r="J1237" s="4"/>
      <c r="K1237" s="4"/>
      <c r="L1237" s="4"/>
      <c r="M1237" s="4"/>
    </row>
    <row r="1238" spans="9:13" x14ac:dyDescent="0.25">
      <c r="I1238" s="4"/>
      <c r="J1238" s="4"/>
      <c r="K1238" s="4"/>
      <c r="L1238" s="4"/>
      <c r="M1238" s="4"/>
    </row>
    <row r="1239" spans="9:13" x14ac:dyDescent="0.25">
      <c r="I1239" s="4"/>
      <c r="J1239" s="4"/>
      <c r="K1239" s="4"/>
      <c r="L1239" s="4"/>
      <c r="M1239" s="4"/>
    </row>
    <row r="1240" spans="9:13" x14ac:dyDescent="0.25">
      <c r="I1240" s="4"/>
      <c r="J1240" s="4"/>
      <c r="K1240" s="4"/>
      <c r="L1240" s="4"/>
      <c r="M1240" s="4"/>
    </row>
    <row r="1241" spans="9:13" x14ac:dyDescent="0.25">
      <c r="I1241" s="4"/>
      <c r="J1241" s="4"/>
      <c r="K1241" s="4"/>
      <c r="L1241" s="4"/>
      <c r="M1241" s="4"/>
    </row>
    <row r="1242" spans="9:13" x14ac:dyDescent="0.25">
      <c r="I1242" s="4"/>
      <c r="J1242" s="4"/>
      <c r="K1242" s="4"/>
      <c r="L1242" s="4"/>
      <c r="M1242" s="4"/>
    </row>
    <row r="1243" spans="9:13" x14ac:dyDescent="0.25">
      <c r="I1243" s="4"/>
      <c r="J1243" s="4"/>
      <c r="K1243" s="4"/>
      <c r="L1243" s="4"/>
      <c r="M1243" s="4"/>
    </row>
    <row r="1244" spans="9:13" x14ac:dyDescent="0.25">
      <c r="I1244" s="4"/>
      <c r="J1244" s="4"/>
      <c r="K1244" s="4"/>
      <c r="L1244" s="4"/>
      <c r="M1244" s="4"/>
    </row>
    <row r="1245" spans="9:13" x14ac:dyDescent="0.25">
      <c r="I1245" s="4"/>
      <c r="J1245" s="4"/>
      <c r="K1245" s="4"/>
      <c r="L1245" s="4"/>
      <c r="M1245" s="4"/>
    </row>
    <row r="1246" spans="9:13" x14ac:dyDescent="0.25">
      <c r="I1246" s="4"/>
      <c r="J1246" s="4"/>
      <c r="K1246" s="4"/>
      <c r="L1246" s="4"/>
      <c r="M1246" s="4"/>
    </row>
    <row r="1247" spans="9:13" x14ac:dyDescent="0.25">
      <c r="I1247" s="4"/>
      <c r="J1247" s="4"/>
      <c r="K1247" s="4"/>
      <c r="L1247" s="4"/>
      <c r="M1247" s="4"/>
    </row>
    <row r="1248" spans="9:13" x14ac:dyDescent="0.25">
      <c r="I1248" s="4"/>
      <c r="J1248" s="4"/>
      <c r="K1248" s="4"/>
      <c r="L1248" s="4"/>
      <c r="M1248" s="4"/>
    </row>
    <row r="1249" spans="9:13" x14ac:dyDescent="0.25">
      <c r="I1249" s="4"/>
      <c r="J1249" s="4"/>
      <c r="K1249" s="4"/>
      <c r="L1249" s="4"/>
      <c r="M1249" s="4"/>
    </row>
    <row r="1250" spans="9:13" x14ac:dyDescent="0.25">
      <c r="I1250" s="4"/>
      <c r="J1250" s="4"/>
      <c r="K1250" s="4"/>
      <c r="L1250" s="4"/>
      <c r="M1250" s="4"/>
    </row>
    <row r="1251" spans="9:13" x14ac:dyDescent="0.25">
      <c r="I1251" s="4"/>
      <c r="J1251" s="4"/>
      <c r="K1251" s="4"/>
      <c r="L1251" s="4"/>
      <c r="M1251" s="4"/>
    </row>
    <row r="1252" spans="9:13" x14ac:dyDescent="0.25">
      <c r="I1252" s="4"/>
      <c r="J1252" s="4"/>
      <c r="K1252" s="4"/>
      <c r="L1252" s="4"/>
      <c r="M1252" s="4"/>
    </row>
    <row r="1253" spans="9:13" x14ac:dyDescent="0.25">
      <c r="I1253" s="4"/>
      <c r="J1253" s="4"/>
      <c r="K1253" s="4"/>
      <c r="L1253" s="4"/>
      <c r="M1253" s="4"/>
    </row>
    <row r="1254" spans="9:13" x14ac:dyDescent="0.25">
      <c r="I1254" s="4"/>
      <c r="J1254" s="4"/>
      <c r="K1254" s="4"/>
      <c r="L1254" s="4"/>
      <c r="M1254" s="4"/>
    </row>
    <row r="1255" spans="9:13" x14ac:dyDescent="0.25">
      <c r="I1255" s="4"/>
      <c r="J1255" s="4"/>
      <c r="K1255" s="4"/>
      <c r="L1255" s="4"/>
      <c r="M1255" s="4"/>
    </row>
    <row r="1256" spans="9:13" x14ac:dyDescent="0.25">
      <c r="I1256" s="4"/>
      <c r="J1256" s="4"/>
      <c r="K1256" s="4"/>
      <c r="L1256" s="4"/>
      <c r="M1256" s="4"/>
    </row>
    <row r="1257" spans="9:13" x14ac:dyDescent="0.25">
      <c r="I1257" s="4"/>
      <c r="J1257" s="4"/>
      <c r="K1257" s="4"/>
      <c r="L1257" s="4"/>
      <c r="M1257" s="4"/>
    </row>
    <row r="1258" spans="9:13" x14ac:dyDescent="0.25">
      <c r="I1258" s="4"/>
      <c r="J1258" s="4"/>
      <c r="K1258" s="4"/>
      <c r="L1258" s="4"/>
      <c r="M1258" s="4"/>
    </row>
    <row r="1259" spans="9:13" x14ac:dyDescent="0.25">
      <c r="I1259" s="4"/>
      <c r="J1259" s="4"/>
      <c r="K1259" s="4"/>
      <c r="L1259" s="4"/>
      <c r="M1259" s="4"/>
    </row>
    <row r="1260" spans="9:13" x14ac:dyDescent="0.25">
      <c r="I1260" s="4"/>
      <c r="J1260" s="4"/>
      <c r="K1260" s="4"/>
      <c r="L1260" s="4"/>
      <c r="M1260" s="4"/>
    </row>
    <row r="1261" spans="9:13" x14ac:dyDescent="0.25">
      <c r="I1261" s="4"/>
      <c r="J1261" s="4"/>
      <c r="K1261" s="4"/>
      <c r="L1261" s="4"/>
      <c r="M1261" s="4"/>
    </row>
    <row r="1262" spans="9:13" x14ac:dyDescent="0.25">
      <c r="I1262" s="4"/>
      <c r="J1262" s="4"/>
      <c r="K1262" s="4"/>
      <c r="L1262" s="4"/>
      <c r="M1262" s="4"/>
    </row>
    <row r="1263" spans="9:13" x14ac:dyDescent="0.25">
      <c r="I1263" s="4"/>
      <c r="J1263" s="4"/>
      <c r="K1263" s="4"/>
      <c r="L1263" s="4"/>
      <c r="M1263" s="4"/>
    </row>
    <row r="1264" spans="9:13" x14ac:dyDescent="0.25">
      <c r="I1264" s="4"/>
      <c r="J1264" s="4"/>
      <c r="K1264" s="4"/>
      <c r="L1264" s="4"/>
      <c r="M1264" s="4"/>
    </row>
    <row r="1265" spans="9:13" x14ac:dyDescent="0.25">
      <c r="I1265" s="4"/>
      <c r="J1265" s="4"/>
      <c r="K1265" s="4"/>
      <c r="L1265" s="4"/>
      <c r="M1265" s="4"/>
    </row>
    <row r="1266" spans="9:13" x14ac:dyDescent="0.25">
      <c r="I1266" s="4"/>
      <c r="J1266" s="4"/>
      <c r="K1266" s="4"/>
      <c r="L1266" s="4"/>
      <c r="M1266" s="4"/>
    </row>
    <row r="1267" spans="9:13" x14ac:dyDescent="0.25">
      <c r="I1267" s="4"/>
      <c r="J1267" s="4"/>
      <c r="K1267" s="4"/>
      <c r="L1267" s="4"/>
      <c r="M1267" s="4"/>
    </row>
    <row r="1268" spans="9:13" x14ac:dyDescent="0.25">
      <c r="I1268" s="4"/>
      <c r="J1268" s="4"/>
      <c r="K1268" s="4"/>
      <c r="L1268" s="4"/>
      <c r="M1268" s="4"/>
    </row>
    <row r="1269" spans="9:13" x14ac:dyDescent="0.25">
      <c r="I1269" s="4"/>
      <c r="J1269" s="4"/>
      <c r="K1269" s="4"/>
      <c r="L1269" s="4"/>
      <c r="M1269" s="4"/>
    </row>
    <row r="1270" spans="9:13" x14ac:dyDescent="0.25">
      <c r="I1270" s="4"/>
      <c r="J1270" s="4"/>
      <c r="K1270" s="4"/>
      <c r="L1270" s="4"/>
      <c r="M1270" s="4"/>
    </row>
    <row r="1271" spans="9:13" x14ac:dyDescent="0.25">
      <c r="I1271" s="4"/>
      <c r="J1271" s="4"/>
      <c r="K1271" s="4"/>
      <c r="L1271" s="4"/>
      <c r="M1271" s="4"/>
    </row>
    <row r="1272" spans="9:13" x14ac:dyDescent="0.25">
      <c r="I1272" s="4"/>
      <c r="J1272" s="4"/>
      <c r="K1272" s="4"/>
      <c r="L1272" s="4"/>
      <c r="M1272" s="4"/>
    </row>
    <row r="1273" spans="9:13" x14ac:dyDescent="0.25">
      <c r="I1273" s="4"/>
      <c r="J1273" s="4"/>
      <c r="K1273" s="4"/>
      <c r="L1273" s="4"/>
      <c r="M1273" s="4"/>
    </row>
    <row r="1274" spans="9:13" x14ac:dyDescent="0.25">
      <c r="I1274" s="4"/>
      <c r="J1274" s="4"/>
      <c r="K1274" s="4"/>
      <c r="L1274" s="4"/>
      <c r="M1274" s="4"/>
    </row>
    <row r="1275" spans="9:13" x14ac:dyDescent="0.25">
      <c r="I1275" s="4"/>
      <c r="J1275" s="4"/>
      <c r="K1275" s="4"/>
      <c r="L1275" s="4"/>
      <c r="M1275" s="4"/>
    </row>
    <row r="1276" spans="9:13" x14ac:dyDescent="0.25">
      <c r="I1276" s="4"/>
      <c r="J1276" s="4"/>
      <c r="K1276" s="4"/>
      <c r="L1276" s="4"/>
      <c r="M1276" s="4"/>
    </row>
    <row r="1277" spans="9:13" x14ac:dyDescent="0.25">
      <c r="I1277" s="4"/>
      <c r="J1277" s="4"/>
      <c r="K1277" s="4"/>
      <c r="L1277" s="4"/>
      <c r="M1277" s="4"/>
    </row>
    <row r="1278" spans="9:13" x14ac:dyDescent="0.25">
      <c r="I1278" s="4"/>
      <c r="J1278" s="4"/>
      <c r="K1278" s="4"/>
      <c r="L1278" s="4"/>
      <c r="M1278" s="4"/>
    </row>
    <row r="1279" spans="9:13" x14ac:dyDescent="0.25">
      <c r="I1279" s="4"/>
      <c r="J1279" s="4"/>
      <c r="K1279" s="4"/>
      <c r="L1279" s="4"/>
      <c r="M1279" s="4"/>
    </row>
    <row r="1280" spans="9:13" x14ac:dyDescent="0.25">
      <c r="I1280" s="4"/>
      <c r="J1280" s="4"/>
      <c r="K1280" s="4"/>
      <c r="L1280" s="4"/>
      <c r="M1280" s="4"/>
    </row>
    <row r="1281" spans="9:13" x14ac:dyDescent="0.25">
      <c r="I1281" s="4"/>
      <c r="J1281" s="4"/>
      <c r="K1281" s="4"/>
      <c r="L1281" s="4"/>
      <c r="M1281" s="4"/>
    </row>
    <row r="1282" spans="9:13" x14ac:dyDescent="0.25">
      <c r="I1282" s="4"/>
      <c r="J1282" s="4"/>
      <c r="K1282" s="4"/>
      <c r="L1282" s="4"/>
      <c r="M1282" s="4"/>
    </row>
    <row r="1283" spans="9:13" x14ac:dyDescent="0.25">
      <c r="I1283" s="4"/>
      <c r="J1283" s="4"/>
      <c r="K1283" s="4"/>
      <c r="L1283" s="4"/>
      <c r="M1283" s="4"/>
    </row>
    <row r="1284" spans="9:13" x14ac:dyDescent="0.25">
      <c r="I1284" s="4"/>
      <c r="J1284" s="4"/>
      <c r="K1284" s="4"/>
      <c r="L1284" s="4"/>
      <c r="M1284" s="4"/>
    </row>
    <row r="1285" spans="9:13" x14ac:dyDescent="0.25">
      <c r="I1285" s="4"/>
      <c r="J1285" s="4"/>
      <c r="K1285" s="4"/>
      <c r="L1285" s="4"/>
      <c r="M1285" s="4"/>
    </row>
    <row r="1286" spans="9:13" x14ac:dyDescent="0.25">
      <c r="I1286" s="4"/>
      <c r="J1286" s="4"/>
      <c r="K1286" s="4"/>
      <c r="L1286" s="4"/>
      <c r="M1286" s="4"/>
    </row>
    <row r="1287" spans="9:13" x14ac:dyDescent="0.25">
      <c r="I1287" s="4"/>
      <c r="J1287" s="4"/>
      <c r="K1287" s="4"/>
      <c r="L1287" s="4"/>
      <c r="M1287" s="4"/>
    </row>
    <row r="1288" spans="9:13" x14ac:dyDescent="0.25">
      <c r="I1288" s="4"/>
      <c r="J1288" s="4"/>
      <c r="K1288" s="4"/>
      <c r="L1288" s="4"/>
      <c r="M1288" s="4"/>
    </row>
    <row r="1289" spans="9:13" x14ac:dyDescent="0.25">
      <c r="I1289" s="4"/>
      <c r="J1289" s="4"/>
      <c r="K1289" s="4"/>
      <c r="L1289" s="4"/>
      <c r="M1289" s="4"/>
    </row>
    <row r="1290" spans="9:13" x14ac:dyDescent="0.25">
      <c r="I1290" s="4"/>
      <c r="J1290" s="4"/>
      <c r="K1290" s="4"/>
      <c r="L1290" s="4"/>
      <c r="M1290" s="4"/>
    </row>
    <row r="1291" spans="9:13" x14ac:dyDescent="0.25">
      <c r="I1291" s="4"/>
      <c r="J1291" s="4"/>
      <c r="K1291" s="4"/>
      <c r="L1291" s="4"/>
      <c r="M1291" s="4"/>
    </row>
    <row r="1292" spans="9:13" x14ac:dyDescent="0.25">
      <c r="I1292" s="4"/>
      <c r="J1292" s="4"/>
      <c r="K1292" s="4"/>
      <c r="L1292" s="4"/>
      <c r="M1292" s="4"/>
    </row>
    <row r="1293" spans="9:13" x14ac:dyDescent="0.25">
      <c r="I1293" s="4"/>
      <c r="J1293" s="4"/>
      <c r="K1293" s="4"/>
      <c r="L1293" s="4"/>
      <c r="M1293" s="4"/>
    </row>
    <row r="1294" spans="9:13" x14ac:dyDescent="0.25">
      <c r="I1294" s="4"/>
      <c r="J1294" s="4"/>
      <c r="K1294" s="4"/>
      <c r="L1294" s="4"/>
      <c r="M1294" s="4"/>
    </row>
    <row r="1295" spans="9:13" x14ac:dyDescent="0.25">
      <c r="I1295" s="4"/>
      <c r="J1295" s="4"/>
      <c r="K1295" s="4"/>
      <c r="L1295" s="4"/>
      <c r="M1295" s="4"/>
    </row>
    <row r="1296" spans="9:13" x14ac:dyDescent="0.25">
      <c r="I1296" s="4"/>
      <c r="J1296" s="4"/>
      <c r="K1296" s="4"/>
      <c r="L1296" s="4"/>
      <c r="M1296" s="4"/>
    </row>
    <row r="1297" spans="9:13" x14ac:dyDescent="0.25">
      <c r="I1297" s="4"/>
      <c r="J1297" s="4"/>
      <c r="K1297" s="4"/>
      <c r="L1297" s="4"/>
      <c r="M1297" s="4"/>
    </row>
    <row r="1298" spans="9:13" x14ac:dyDescent="0.25">
      <c r="I1298" s="4"/>
      <c r="J1298" s="4"/>
      <c r="K1298" s="4"/>
      <c r="L1298" s="4"/>
      <c r="M1298" s="4"/>
    </row>
    <row r="1299" spans="9:13" x14ac:dyDescent="0.25">
      <c r="I1299" s="4"/>
      <c r="J1299" s="4"/>
      <c r="K1299" s="4"/>
      <c r="L1299" s="4"/>
      <c r="M1299" s="4"/>
    </row>
    <row r="1300" spans="9:13" x14ac:dyDescent="0.25">
      <c r="I1300" s="4"/>
      <c r="J1300" s="4"/>
      <c r="K1300" s="4"/>
      <c r="L1300" s="4"/>
      <c r="M1300" s="4"/>
    </row>
    <row r="1301" spans="9:13" x14ac:dyDescent="0.25">
      <c r="I1301" s="4"/>
      <c r="J1301" s="4"/>
      <c r="K1301" s="4"/>
      <c r="L1301" s="4"/>
      <c r="M1301" s="4"/>
    </row>
    <row r="1302" spans="9:13" x14ac:dyDescent="0.25">
      <c r="I1302" s="4"/>
      <c r="J1302" s="4"/>
      <c r="K1302" s="4"/>
      <c r="L1302" s="4"/>
      <c r="M1302" s="4"/>
    </row>
    <row r="1303" spans="9:13" x14ac:dyDescent="0.25">
      <c r="I1303" s="4"/>
      <c r="J1303" s="4"/>
      <c r="K1303" s="4"/>
      <c r="L1303" s="4"/>
      <c r="M1303" s="4"/>
    </row>
    <row r="1304" spans="9:13" x14ac:dyDescent="0.25">
      <c r="I1304" s="4"/>
      <c r="J1304" s="4"/>
      <c r="K1304" s="4"/>
      <c r="L1304" s="4"/>
      <c r="M1304" s="4"/>
    </row>
    <row r="1305" spans="9:13" x14ac:dyDescent="0.25">
      <c r="I1305" s="4"/>
      <c r="J1305" s="4"/>
      <c r="K1305" s="4"/>
      <c r="L1305" s="4"/>
      <c r="M1305" s="4"/>
    </row>
    <row r="1306" spans="9:13" x14ac:dyDescent="0.25">
      <c r="I1306" s="4"/>
      <c r="J1306" s="4"/>
      <c r="K1306" s="4"/>
      <c r="L1306" s="4"/>
      <c r="M1306" s="4"/>
    </row>
    <row r="1307" spans="9:13" x14ac:dyDescent="0.25">
      <c r="I1307" s="4"/>
      <c r="J1307" s="4"/>
      <c r="K1307" s="4"/>
      <c r="L1307" s="4"/>
      <c r="M1307" s="4"/>
    </row>
    <row r="1308" spans="9:13" x14ac:dyDescent="0.25">
      <c r="I1308" s="4"/>
      <c r="J1308" s="4"/>
      <c r="K1308" s="4"/>
      <c r="L1308" s="4"/>
      <c r="M1308" s="4"/>
    </row>
    <row r="1309" spans="9:13" x14ac:dyDescent="0.25">
      <c r="I1309" s="4"/>
      <c r="J1309" s="4"/>
      <c r="K1309" s="4"/>
      <c r="L1309" s="4"/>
      <c r="M1309" s="4"/>
    </row>
    <row r="1310" spans="9:13" x14ac:dyDescent="0.25">
      <c r="I1310" s="4"/>
      <c r="J1310" s="4"/>
      <c r="K1310" s="4"/>
      <c r="L1310" s="4"/>
      <c r="M1310" s="4"/>
    </row>
    <row r="1311" spans="9:13" x14ac:dyDescent="0.25">
      <c r="I1311" s="4"/>
      <c r="J1311" s="4"/>
      <c r="K1311" s="4"/>
      <c r="L1311" s="4"/>
      <c r="M1311" s="4"/>
    </row>
    <row r="1312" spans="9:13" x14ac:dyDescent="0.25">
      <c r="I1312" s="4"/>
      <c r="J1312" s="4"/>
      <c r="K1312" s="4"/>
      <c r="L1312" s="4"/>
      <c r="M1312" s="4"/>
    </row>
    <row r="1313" spans="9:13" x14ac:dyDescent="0.25">
      <c r="I1313" s="4"/>
      <c r="J1313" s="4"/>
      <c r="K1313" s="4"/>
      <c r="L1313" s="4"/>
      <c r="M1313" s="4"/>
    </row>
    <row r="1314" spans="9:13" x14ac:dyDescent="0.25">
      <c r="I1314" s="4"/>
      <c r="J1314" s="4"/>
      <c r="K1314" s="4"/>
      <c r="L1314" s="4"/>
      <c r="M1314" s="4"/>
    </row>
    <row r="1315" spans="9:13" x14ac:dyDescent="0.25">
      <c r="I1315" s="4"/>
      <c r="J1315" s="4"/>
      <c r="K1315" s="4"/>
      <c r="L1315" s="4"/>
      <c r="M1315" s="4"/>
    </row>
    <row r="1316" spans="9:13" x14ac:dyDescent="0.25">
      <c r="I1316" s="4"/>
      <c r="J1316" s="4"/>
      <c r="K1316" s="4"/>
      <c r="L1316" s="4"/>
      <c r="M1316" s="4"/>
    </row>
    <row r="1317" spans="9:13" x14ac:dyDescent="0.25">
      <c r="I1317" s="4"/>
      <c r="J1317" s="4"/>
      <c r="K1317" s="4"/>
      <c r="L1317" s="4"/>
      <c r="M1317" s="4"/>
    </row>
    <row r="1318" spans="9:13" x14ac:dyDescent="0.25">
      <c r="I1318" s="4"/>
      <c r="J1318" s="4"/>
      <c r="K1318" s="4"/>
      <c r="L1318" s="4"/>
      <c r="M1318" s="4"/>
    </row>
    <row r="1319" spans="9:13" x14ac:dyDescent="0.25">
      <c r="I1319" s="4"/>
      <c r="J1319" s="4"/>
      <c r="K1319" s="4"/>
      <c r="L1319" s="4"/>
      <c r="M1319" s="4"/>
    </row>
    <row r="1320" spans="9:13" x14ac:dyDescent="0.25">
      <c r="I1320" s="4"/>
      <c r="J1320" s="4"/>
      <c r="K1320" s="4"/>
      <c r="L1320" s="4"/>
      <c r="M1320" s="4"/>
    </row>
    <row r="1321" spans="9:13" x14ac:dyDescent="0.25">
      <c r="I1321" s="4"/>
      <c r="J1321" s="4"/>
      <c r="K1321" s="4"/>
      <c r="L1321" s="4"/>
      <c r="M1321" s="4"/>
    </row>
    <row r="1322" spans="9:13" x14ac:dyDescent="0.25">
      <c r="I1322" s="4"/>
      <c r="J1322" s="4"/>
      <c r="K1322" s="4"/>
      <c r="L1322" s="4"/>
      <c r="M1322" s="4"/>
    </row>
    <row r="1323" spans="9:13" x14ac:dyDescent="0.25">
      <c r="I1323" s="4"/>
      <c r="J1323" s="4"/>
      <c r="K1323" s="4"/>
      <c r="L1323" s="4"/>
      <c r="M1323" s="4"/>
    </row>
    <row r="1324" spans="9:13" x14ac:dyDescent="0.25">
      <c r="I1324" s="4"/>
      <c r="J1324" s="4"/>
      <c r="K1324" s="4"/>
      <c r="L1324" s="4"/>
      <c r="M1324" s="4"/>
    </row>
    <row r="1325" spans="9:13" x14ac:dyDescent="0.25">
      <c r="I1325" s="4"/>
      <c r="J1325" s="4"/>
      <c r="K1325" s="4"/>
      <c r="L1325" s="4"/>
      <c r="M1325" s="4"/>
    </row>
    <row r="1326" spans="9:13" x14ac:dyDescent="0.25">
      <c r="I1326" s="4"/>
      <c r="J1326" s="4"/>
      <c r="K1326" s="4"/>
      <c r="L1326" s="4"/>
      <c r="M1326" s="4"/>
    </row>
    <row r="1327" spans="9:13" x14ac:dyDescent="0.25">
      <c r="I1327" s="4"/>
      <c r="J1327" s="4"/>
      <c r="K1327" s="4"/>
      <c r="L1327" s="4"/>
      <c r="M1327" s="4"/>
    </row>
    <row r="1328" spans="9:13" x14ac:dyDescent="0.25">
      <c r="I1328" s="4"/>
      <c r="J1328" s="4"/>
      <c r="K1328" s="4"/>
      <c r="L1328" s="4"/>
      <c r="M1328" s="4"/>
    </row>
    <row r="1329" spans="9:13" x14ac:dyDescent="0.25">
      <c r="I1329" s="4"/>
      <c r="J1329" s="4"/>
      <c r="K1329" s="4"/>
      <c r="L1329" s="4"/>
      <c r="M1329" s="4"/>
    </row>
    <row r="1330" spans="9:13" x14ac:dyDescent="0.25">
      <c r="I1330" s="4"/>
      <c r="J1330" s="4"/>
      <c r="K1330" s="4"/>
      <c r="L1330" s="4"/>
      <c r="M1330" s="4"/>
    </row>
    <row r="1331" spans="9:13" x14ac:dyDescent="0.25">
      <c r="I1331" s="4"/>
      <c r="J1331" s="4"/>
      <c r="K1331" s="4"/>
      <c r="L1331" s="4"/>
      <c r="M1331" s="4"/>
    </row>
    <row r="1332" spans="9:13" x14ac:dyDescent="0.25">
      <c r="I1332" s="4"/>
      <c r="J1332" s="4"/>
      <c r="K1332" s="4"/>
      <c r="L1332" s="4"/>
      <c r="M1332" s="4"/>
    </row>
    <row r="1333" spans="9:13" x14ac:dyDescent="0.25">
      <c r="I1333" s="4"/>
      <c r="J1333" s="4"/>
      <c r="K1333" s="4"/>
      <c r="L1333" s="4"/>
      <c r="M1333" s="4"/>
    </row>
    <row r="1334" spans="9:13" x14ac:dyDescent="0.25">
      <c r="I1334" s="4"/>
      <c r="J1334" s="4"/>
      <c r="K1334" s="4"/>
      <c r="L1334" s="4"/>
      <c r="M1334" s="4"/>
    </row>
    <row r="1335" spans="9:13" x14ac:dyDescent="0.25">
      <c r="I1335" s="4"/>
      <c r="J1335" s="4"/>
      <c r="K1335" s="4"/>
      <c r="L1335" s="4"/>
      <c r="M1335" s="4"/>
    </row>
    <row r="1336" spans="9:13" x14ac:dyDescent="0.25">
      <c r="I1336" s="4"/>
      <c r="J1336" s="4"/>
      <c r="K1336" s="4"/>
      <c r="L1336" s="4"/>
      <c r="M1336" s="4"/>
    </row>
    <row r="1337" spans="9:13" x14ac:dyDescent="0.25">
      <c r="I1337" s="4"/>
      <c r="J1337" s="4"/>
      <c r="K1337" s="4"/>
      <c r="L1337" s="4"/>
      <c r="M1337" s="4"/>
    </row>
    <row r="1338" spans="9:13" x14ac:dyDescent="0.25">
      <c r="I1338" s="4"/>
      <c r="J1338" s="4"/>
      <c r="K1338" s="4"/>
      <c r="L1338" s="4"/>
      <c r="M1338" s="4"/>
    </row>
    <row r="1339" spans="9:13" x14ac:dyDescent="0.25">
      <c r="I1339" s="4"/>
      <c r="J1339" s="4"/>
      <c r="K1339" s="4"/>
      <c r="L1339" s="4"/>
      <c r="M1339" s="4"/>
    </row>
    <row r="1340" spans="9:13" x14ac:dyDescent="0.25">
      <c r="I1340" s="4"/>
      <c r="J1340" s="4"/>
      <c r="K1340" s="4"/>
      <c r="L1340" s="4"/>
      <c r="M1340" s="4"/>
    </row>
    <row r="1341" spans="9:13" x14ac:dyDescent="0.25">
      <c r="I1341" s="4"/>
      <c r="J1341" s="4"/>
      <c r="K1341" s="4"/>
      <c r="L1341" s="4"/>
      <c r="M1341" s="4"/>
    </row>
    <row r="1342" spans="9:13" x14ac:dyDescent="0.25">
      <c r="I1342" s="4"/>
      <c r="J1342" s="4"/>
      <c r="K1342" s="4"/>
      <c r="L1342" s="4"/>
      <c r="M1342" s="4"/>
    </row>
    <row r="1343" spans="9:13" x14ac:dyDescent="0.25">
      <c r="I1343" s="4"/>
      <c r="J1343" s="4"/>
      <c r="K1343" s="4"/>
      <c r="L1343" s="4"/>
      <c r="M1343" s="4"/>
    </row>
    <row r="1344" spans="9:13" x14ac:dyDescent="0.25">
      <c r="I1344" s="4"/>
      <c r="J1344" s="4"/>
      <c r="K1344" s="4"/>
      <c r="L1344" s="4"/>
      <c r="M1344" s="4"/>
    </row>
    <row r="1345" spans="9:13" x14ac:dyDescent="0.25">
      <c r="I1345" s="4"/>
      <c r="J1345" s="4"/>
      <c r="K1345" s="4"/>
      <c r="L1345" s="4"/>
      <c r="M1345" s="4"/>
    </row>
    <row r="1346" spans="9:13" x14ac:dyDescent="0.25">
      <c r="I1346" s="4"/>
      <c r="J1346" s="4"/>
      <c r="K1346" s="4"/>
      <c r="L1346" s="4"/>
      <c r="M1346" s="4"/>
    </row>
    <row r="1347" spans="9:13" x14ac:dyDescent="0.25">
      <c r="I1347" s="4"/>
      <c r="J1347" s="4"/>
      <c r="K1347" s="4"/>
      <c r="L1347" s="4"/>
      <c r="M1347" s="4"/>
    </row>
    <row r="1348" spans="9:13" x14ac:dyDescent="0.25">
      <c r="I1348" s="4"/>
      <c r="J1348" s="4"/>
      <c r="K1348" s="4"/>
      <c r="L1348" s="4"/>
      <c r="M1348" s="4"/>
    </row>
    <row r="1349" spans="9:13" x14ac:dyDescent="0.25">
      <c r="I1349" s="4"/>
      <c r="J1349" s="4"/>
      <c r="K1349" s="4"/>
      <c r="L1349" s="4"/>
      <c r="M1349" s="4"/>
    </row>
    <row r="1350" spans="9:13" x14ac:dyDescent="0.25">
      <c r="I1350" s="4"/>
      <c r="J1350" s="4"/>
      <c r="K1350" s="4"/>
      <c r="L1350" s="4"/>
      <c r="M1350" s="4"/>
    </row>
    <row r="1351" spans="9:13" x14ac:dyDescent="0.25">
      <c r="I1351" s="4"/>
      <c r="J1351" s="4"/>
      <c r="K1351" s="4"/>
      <c r="L1351" s="4"/>
      <c r="M1351" s="4"/>
    </row>
    <row r="1352" spans="9:13" x14ac:dyDescent="0.25">
      <c r="I1352" s="4"/>
      <c r="J1352" s="4"/>
      <c r="K1352" s="4"/>
      <c r="L1352" s="4"/>
      <c r="M1352" s="4"/>
    </row>
    <row r="1353" spans="9:13" x14ac:dyDescent="0.25">
      <c r="I1353" s="4"/>
      <c r="J1353" s="4"/>
      <c r="K1353" s="4"/>
      <c r="L1353" s="4"/>
      <c r="M1353" s="4"/>
    </row>
    <row r="1354" spans="9:13" x14ac:dyDescent="0.25">
      <c r="I1354" s="4"/>
      <c r="J1354" s="4"/>
      <c r="K1354" s="4"/>
      <c r="L1354" s="4"/>
      <c r="M1354" s="4"/>
    </row>
    <row r="1355" spans="9:13" x14ac:dyDescent="0.25">
      <c r="I1355" s="4"/>
      <c r="J1355" s="4"/>
      <c r="K1355" s="4"/>
      <c r="L1355" s="4"/>
      <c r="M1355" s="4"/>
    </row>
    <row r="1356" spans="9:13" x14ac:dyDescent="0.25">
      <c r="I1356" s="4"/>
      <c r="J1356" s="4"/>
      <c r="K1356" s="4"/>
      <c r="L1356" s="4"/>
      <c r="M1356" s="4"/>
    </row>
    <row r="1357" spans="9:13" x14ac:dyDescent="0.25">
      <c r="I1357" s="4"/>
      <c r="J1357" s="4"/>
      <c r="K1357" s="4"/>
      <c r="L1357" s="4"/>
      <c r="M1357" s="4"/>
    </row>
    <row r="1358" spans="9:13" x14ac:dyDescent="0.25">
      <c r="I1358" s="4"/>
      <c r="J1358" s="4"/>
      <c r="K1358" s="4"/>
      <c r="L1358" s="4"/>
      <c r="M1358" s="4"/>
    </row>
    <row r="1359" spans="9:13" x14ac:dyDescent="0.25">
      <c r="I1359" s="4"/>
      <c r="J1359" s="4"/>
      <c r="K1359" s="4"/>
      <c r="L1359" s="4"/>
      <c r="M1359" s="4"/>
    </row>
    <row r="1360" spans="9:13" x14ac:dyDescent="0.25">
      <c r="I1360" s="4"/>
      <c r="J1360" s="4"/>
      <c r="K1360" s="4"/>
      <c r="L1360" s="4"/>
      <c r="M1360" s="4"/>
    </row>
    <row r="1361" spans="9:13" x14ac:dyDescent="0.25">
      <c r="I1361" s="4"/>
      <c r="J1361" s="4"/>
      <c r="K1361" s="4"/>
      <c r="L1361" s="4"/>
      <c r="M1361" s="4"/>
    </row>
    <row r="1362" spans="9:13" x14ac:dyDescent="0.25">
      <c r="I1362" s="4"/>
      <c r="J1362" s="4"/>
      <c r="K1362" s="4"/>
      <c r="L1362" s="4"/>
      <c r="M1362" s="4"/>
    </row>
    <row r="1363" spans="9:13" x14ac:dyDescent="0.25">
      <c r="I1363" s="4"/>
      <c r="J1363" s="4"/>
      <c r="K1363" s="4"/>
      <c r="L1363" s="4"/>
      <c r="M1363" s="4"/>
    </row>
    <row r="1364" spans="9:13" x14ac:dyDescent="0.25">
      <c r="I1364" s="4"/>
      <c r="J1364" s="4"/>
      <c r="K1364" s="4"/>
      <c r="L1364" s="4"/>
      <c r="M1364" s="4"/>
    </row>
    <row r="1365" spans="9:13" x14ac:dyDescent="0.25">
      <c r="I1365" s="4"/>
      <c r="J1365" s="4"/>
      <c r="K1365" s="4"/>
      <c r="L1365" s="4"/>
      <c r="M1365" s="4"/>
    </row>
    <row r="1366" spans="9:13" x14ac:dyDescent="0.25">
      <c r="I1366" s="4"/>
      <c r="J1366" s="4"/>
      <c r="K1366" s="4"/>
      <c r="L1366" s="4"/>
      <c r="M1366" s="4"/>
    </row>
    <row r="1367" spans="9:13" x14ac:dyDescent="0.25">
      <c r="I1367" s="4"/>
      <c r="J1367" s="4"/>
      <c r="K1367" s="4"/>
      <c r="L1367" s="4"/>
      <c r="M1367" s="4"/>
    </row>
    <row r="1368" spans="9:13" x14ac:dyDescent="0.25">
      <c r="I1368" s="4"/>
      <c r="J1368" s="4"/>
      <c r="K1368" s="4"/>
      <c r="L1368" s="4"/>
      <c r="M1368" s="4"/>
    </row>
    <row r="1369" spans="9:13" x14ac:dyDescent="0.25">
      <c r="I1369" s="4"/>
      <c r="J1369" s="4"/>
      <c r="K1369" s="4"/>
      <c r="L1369" s="4"/>
      <c r="M1369" s="4"/>
    </row>
    <row r="1370" spans="9:13" x14ac:dyDescent="0.25">
      <c r="I1370" s="4"/>
      <c r="J1370" s="4"/>
      <c r="K1370" s="4"/>
      <c r="L1370" s="4"/>
      <c r="M1370" s="4"/>
    </row>
    <row r="1371" spans="9:13" x14ac:dyDescent="0.25">
      <c r="I1371" s="4"/>
      <c r="J1371" s="4"/>
      <c r="K1371" s="4"/>
      <c r="L1371" s="4"/>
      <c r="M1371" s="4"/>
    </row>
    <row r="1372" spans="9:13" x14ac:dyDescent="0.25">
      <c r="I1372" s="4"/>
      <c r="J1372" s="4"/>
      <c r="K1372" s="4"/>
      <c r="L1372" s="4"/>
      <c r="M1372" s="4"/>
    </row>
    <row r="1373" spans="9:13" x14ac:dyDescent="0.25">
      <c r="I1373" s="4"/>
      <c r="J1373" s="4"/>
      <c r="K1373" s="4"/>
      <c r="L1373" s="4"/>
      <c r="M1373" s="4"/>
    </row>
    <row r="1374" spans="9:13" x14ac:dyDescent="0.25">
      <c r="I1374" s="4"/>
      <c r="J1374" s="4"/>
      <c r="K1374" s="4"/>
      <c r="L1374" s="4"/>
      <c r="M1374" s="4"/>
    </row>
    <row r="1375" spans="9:13" x14ac:dyDescent="0.25">
      <c r="I1375" s="4"/>
      <c r="J1375" s="4"/>
      <c r="K1375" s="4"/>
      <c r="L1375" s="4"/>
      <c r="M1375" s="4"/>
    </row>
    <row r="1376" spans="9:13" x14ac:dyDescent="0.25">
      <c r="I1376" s="4"/>
      <c r="J1376" s="4"/>
      <c r="K1376" s="4"/>
      <c r="L1376" s="4"/>
      <c r="M1376" s="4"/>
    </row>
    <row r="1377" spans="9:13" x14ac:dyDescent="0.25">
      <c r="I1377" s="4"/>
      <c r="J1377" s="4"/>
      <c r="K1377" s="4"/>
      <c r="L1377" s="4"/>
      <c r="M1377" s="4"/>
    </row>
    <row r="1378" spans="9:13" x14ac:dyDescent="0.25">
      <c r="I1378" s="4"/>
      <c r="J1378" s="4"/>
      <c r="K1378" s="4"/>
      <c r="L1378" s="4"/>
      <c r="M1378" s="4"/>
    </row>
    <row r="1379" spans="9:13" x14ac:dyDescent="0.25">
      <c r="I1379" s="4"/>
      <c r="J1379" s="4"/>
      <c r="K1379" s="4"/>
      <c r="L1379" s="4"/>
      <c r="M1379" s="4"/>
    </row>
    <row r="1380" spans="9:13" x14ac:dyDescent="0.25">
      <c r="I1380" s="4"/>
      <c r="J1380" s="4"/>
      <c r="K1380" s="4"/>
      <c r="L1380" s="4"/>
      <c r="M1380" s="4"/>
    </row>
    <row r="1381" spans="9:13" x14ac:dyDescent="0.25">
      <c r="I1381" s="4"/>
      <c r="J1381" s="4"/>
      <c r="K1381" s="4"/>
      <c r="L1381" s="4"/>
      <c r="M1381" s="4"/>
    </row>
    <row r="1382" spans="9:13" x14ac:dyDescent="0.25">
      <c r="I1382" s="4"/>
      <c r="J1382" s="4"/>
      <c r="K1382" s="4"/>
      <c r="L1382" s="4"/>
      <c r="M1382" s="4"/>
    </row>
    <row r="1383" spans="9:13" x14ac:dyDescent="0.25">
      <c r="I1383" s="4"/>
      <c r="J1383" s="4"/>
      <c r="K1383" s="4"/>
      <c r="L1383" s="4"/>
      <c r="M1383" s="4"/>
    </row>
    <row r="1384" spans="9:13" x14ac:dyDescent="0.25">
      <c r="I1384" s="4"/>
      <c r="J1384" s="4"/>
      <c r="K1384" s="4"/>
      <c r="L1384" s="4"/>
      <c r="M1384" s="4"/>
    </row>
    <row r="1385" spans="9:13" x14ac:dyDescent="0.25">
      <c r="I1385" s="4"/>
      <c r="J1385" s="4"/>
      <c r="K1385" s="4"/>
      <c r="L1385" s="4"/>
      <c r="M1385" s="4"/>
    </row>
    <row r="1386" spans="9:13" x14ac:dyDescent="0.25">
      <c r="I1386" s="4"/>
      <c r="J1386" s="4"/>
      <c r="K1386" s="4"/>
      <c r="L1386" s="4"/>
      <c r="M1386" s="4"/>
    </row>
    <row r="1387" spans="9:13" x14ac:dyDescent="0.25">
      <c r="I1387" s="4"/>
      <c r="J1387" s="4"/>
      <c r="K1387" s="4"/>
      <c r="L1387" s="4"/>
      <c r="M1387" s="4"/>
    </row>
    <row r="1388" spans="9:13" x14ac:dyDescent="0.25">
      <c r="I1388" s="4"/>
      <c r="J1388" s="4"/>
      <c r="K1388" s="4"/>
      <c r="L1388" s="4"/>
      <c r="M1388" s="4"/>
    </row>
    <row r="1389" spans="9:13" x14ac:dyDescent="0.25">
      <c r="I1389" s="4"/>
      <c r="J1389" s="4"/>
      <c r="K1389" s="4"/>
      <c r="L1389" s="4"/>
      <c r="M1389" s="4"/>
    </row>
    <row r="1390" spans="9:13" x14ac:dyDescent="0.25">
      <c r="I1390" s="4"/>
      <c r="J1390" s="4"/>
      <c r="K1390" s="4"/>
      <c r="L1390" s="4"/>
      <c r="M1390" s="4"/>
    </row>
    <row r="1391" spans="9:13" x14ac:dyDescent="0.25">
      <c r="I1391" s="4"/>
      <c r="J1391" s="4"/>
      <c r="K1391" s="4"/>
      <c r="L1391" s="4"/>
      <c r="M1391" s="4"/>
    </row>
    <row r="1392" spans="9:13" x14ac:dyDescent="0.25">
      <c r="I1392" s="4"/>
      <c r="J1392" s="4"/>
      <c r="K1392" s="4"/>
      <c r="L1392" s="4"/>
      <c r="M1392" s="4"/>
    </row>
    <row r="1393" spans="9:13" x14ac:dyDescent="0.25">
      <c r="I1393" s="4"/>
      <c r="J1393" s="4"/>
      <c r="K1393" s="4"/>
      <c r="L1393" s="4"/>
      <c r="M1393" s="4"/>
    </row>
    <row r="1394" spans="9:13" x14ac:dyDescent="0.25">
      <c r="I1394" s="4"/>
      <c r="J1394" s="4"/>
      <c r="K1394" s="4"/>
      <c r="L1394" s="4"/>
      <c r="M1394" s="4"/>
    </row>
    <row r="1395" spans="9:13" x14ac:dyDescent="0.25">
      <c r="I1395" s="4"/>
      <c r="J1395" s="4"/>
      <c r="K1395" s="4"/>
      <c r="L1395" s="4"/>
      <c r="M1395" s="4"/>
    </row>
    <row r="1396" spans="9:13" x14ac:dyDescent="0.25">
      <c r="I1396" s="4"/>
      <c r="J1396" s="4"/>
      <c r="K1396" s="4"/>
      <c r="L1396" s="4"/>
      <c r="M1396" s="4"/>
    </row>
    <row r="1397" spans="9:13" x14ac:dyDescent="0.25">
      <c r="I1397" s="4"/>
      <c r="J1397" s="4"/>
      <c r="K1397" s="4"/>
      <c r="L1397" s="4"/>
      <c r="M1397" s="4"/>
    </row>
    <row r="1398" spans="9:13" x14ac:dyDescent="0.25">
      <c r="I1398" s="4"/>
      <c r="J1398" s="4"/>
      <c r="K1398" s="4"/>
      <c r="L1398" s="4"/>
      <c r="M1398" s="4"/>
    </row>
    <row r="1399" spans="9:13" x14ac:dyDescent="0.25">
      <c r="I1399" s="4"/>
      <c r="J1399" s="4"/>
      <c r="K1399" s="4"/>
      <c r="L1399" s="4"/>
      <c r="M1399" s="4"/>
    </row>
    <row r="1400" spans="9:13" x14ac:dyDescent="0.25">
      <c r="I1400" s="4"/>
      <c r="J1400" s="4"/>
      <c r="K1400" s="4"/>
      <c r="L1400" s="4"/>
      <c r="M1400" s="4"/>
    </row>
    <row r="1401" spans="9:13" x14ac:dyDescent="0.25">
      <c r="I1401" s="4"/>
      <c r="J1401" s="4"/>
      <c r="K1401" s="4"/>
      <c r="L1401" s="4"/>
      <c r="M1401" s="4"/>
    </row>
    <row r="1402" spans="9:13" x14ac:dyDescent="0.25">
      <c r="I1402" s="4"/>
      <c r="J1402" s="4"/>
      <c r="K1402" s="4"/>
      <c r="L1402" s="4"/>
      <c r="M1402" s="4"/>
    </row>
    <row r="1403" spans="9:13" x14ac:dyDescent="0.25">
      <c r="I1403" s="4"/>
      <c r="J1403" s="4"/>
      <c r="K1403" s="4"/>
      <c r="L1403" s="4"/>
      <c r="M1403" s="4"/>
    </row>
    <row r="1404" spans="9:13" x14ac:dyDescent="0.25">
      <c r="I1404" s="4"/>
      <c r="J1404" s="4"/>
      <c r="K1404" s="4"/>
      <c r="L1404" s="4"/>
      <c r="M1404" s="4"/>
    </row>
    <row r="1405" spans="9:13" x14ac:dyDescent="0.25">
      <c r="I1405" s="4"/>
      <c r="J1405" s="4"/>
      <c r="K1405" s="4"/>
      <c r="L1405" s="4"/>
      <c r="M1405" s="4"/>
    </row>
    <row r="1406" spans="9:13" x14ac:dyDescent="0.25">
      <c r="I1406" s="4"/>
      <c r="J1406" s="4"/>
      <c r="K1406" s="4"/>
      <c r="L1406" s="4"/>
      <c r="M1406" s="4"/>
    </row>
    <row r="1407" spans="9:13" x14ac:dyDescent="0.25">
      <c r="I1407" s="4"/>
      <c r="J1407" s="4"/>
      <c r="K1407" s="4"/>
      <c r="L1407" s="4"/>
      <c r="M1407" s="4"/>
    </row>
    <row r="1408" spans="9:13" x14ac:dyDescent="0.25">
      <c r="I1408" s="4"/>
      <c r="J1408" s="4"/>
      <c r="K1408" s="4"/>
      <c r="L1408" s="4"/>
      <c r="M1408" s="4"/>
    </row>
    <row r="1409" spans="9:13" x14ac:dyDescent="0.25">
      <c r="I1409" s="4"/>
      <c r="J1409" s="4"/>
      <c r="K1409" s="4"/>
      <c r="L1409" s="4"/>
      <c r="M1409" s="4"/>
    </row>
    <row r="1410" spans="9:13" x14ac:dyDescent="0.25">
      <c r="I1410" s="4"/>
      <c r="J1410" s="4"/>
      <c r="K1410" s="4"/>
      <c r="L1410" s="4"/>
      <c r="M1410" s="4"/>
    </row>
    <row r="1411" spans="9:13" x14ac:dyDescent="0.25">
      <c r="I1411" s="4"/>
      <c r="J1411" s="4"/>
      <c r="K1411" s="4"/>
      <c r="L1411" s="4"/>
      <c r="M1411" s="4"/>
    </row>
    <row r="1412" spans="9:13" x14ac:dyDescent="0.25">
      <c r="I1412" s="4"/>
      <c r="J1412" s="4"/>
      <c r="K1412" s="4"/>
      <c r="L1412" s="4"/>
      <c r="M1412" s="4"/>
    </row>
    <row r="1413" spans="9:13" x14ac:dyDescent="0.25">
      <c r="I1413" s="4"/>
      <c r="J1413" s="4"/>
      <c r="K1413" s="4"/>
      <c r="L1413" s="4"/>
      <c r="M1413" s="4"/>
    </row>
    <row r="1414" spans="9:13" x14ac:dyDescent="0.25">
      <c r="I1414" s="4"/>
      <c r="J1414" s="4"/>
      <c r="K1414" s="4"/>
      <c r="L1414" s="4"/>
      <c r="M1414" s="4"/>
    </row>
    <row r="1415" spans="9:13" x14ac:dyDescent="0.25">
      <c r="I1415" s="4"/>
      <c r="J1415" s="4"/>
      <c r="K1415" s="4"/>
      <c r="L1415" s="4"/>
      <c r="M1415" s="4"/>
    </row>
    <row r="1416" spans="9:13" x14ac:dyDescent="0.25">
      <c r="I1416" s="4"/>
      <c r="J1416" s="4"/>
      <c r="K1416" s="4"/>
      <c r="L1416" s="4"/>
      <c r="M1416" s="4"/>
    </row>
    <row r="1417" spans="9:13" x14ac:dyDescent="0.25">
      <c r="I1417" s="4"/>
      <c r="J1417" s="4"/>
      <c r="K1417" s="4"/>
      <c r="L1417" s="4"/>
      <c r="M1417" s="4"/>
    </row>
    <row r="1418" spans="9:13" x14ac:dyDescent="0.25">
      <c r="I1418" s="4"/>
      <c r="J1418" s="4"/>
      <c r="K1418" s="4"/>
      <c r="L1418" s="4"/>
      <c r="M1418" s="4"/>
    </row>
    <row r="1419" spans="9:13" x14ac:dyDescent="0.25">
      <c r="I1419" s="4"/>
      <c r="J1419" s="4"/>
      <c r="K1419" s="4"/>
      <c r="L1419" s="4"/>
      <c r="M1419" s="4"/>
    </row>
    <row r="1420" spans="9:13" x14ac:dyDescent="0.25">
      <c r="I1420" s="4"/>
      <c r="J1420" s="4"/>
      <c r="K1420" s="4"/>
      <c r="L1420" s="4"/>
      <c r="M1420" s="4"/>
    </row>
    <row r="1421" spans="9:13" x14ac:dyDescent="0.25">
      <c r="I1421" s="4"/>
      <c r="J1421" s="4"/>
      <c r="K1421" s="4"/>
      <c r="L1421" s="4"/>
      <c r="M1421" s="4"/>
    </row>
    <row r="1422" spans="9:13" x14ac:dyDescent="0.25">
      <c r="I1422" s="4"/>
      <c r="J1422" s="4"/>
      <c r="K1422" s="4"/>
      <c r="L1422" s="4"/>
      <c r="M1422" s="4"/>
    </row>
    <row r="1423" spans="9:13" x14ac:dyDescent="0.25">
      <c r="I1423" s="4"/>
      <c r="J1423" s="4"/>
      <c r="K1423" s="4"/>
      <c r="L1423" s="4"/>
      <c r="M1423" s="4"/>
    </row>
    <row r="1424" spans="9:13" x14ac:dyDescent="0.25">
      <c r="I1424" s="4"/>
      <c r="J1424" s="4"/>
      <c r="K1424" s="4"/>
      <c r="L1424" s="4"/>
      <c r="M1424" s="4"/>
    </row>
    <row r="1425" spans="9:13" x14ac:dyDescent="0.25">
      <c r="I1425" s="4"/>
      <c r="J1425" s="4"/>
      <c r="K1425" s="4"/>
      <c r="L1425" s="4"/>
      <c r="M1425" s="4"/>
    </row>
    <row r="1426" spans="9:13" x14ac:dyDescent="0.25">
      <c r="I1426" s="4"/>
      <c r="J1426" s="4"/>
      <c r="K1426" s="4"/>
      <c r="L1426" s="4"/>
      <c r="M1426" s="4"/>
    </row>
    <row r="1427" spans="9:13" x14ac:dyDescent="0.25">
      <c r="I1427" s="4"/>
      <c r="J1427" s="4"/>
      <c r="K1427" s="4"/>
      <c r="L1427" s="4"/>
      <c r="M1427" s="4"/>
    </row>
    <row r="1428" spans="9:13" x14ac:dyDescent="0.25">
      <c r="I1428" s="4"/>
      <c r="J1428" s="4"/>
      <c r="K1428" s="4"/>
      <c r="L1428" s="4"/>
      <c r="M1428" s="4"/>
    </row>
    <row r="1429" spans="9:13" x14ac:dyDescent="0.25">
      <c r="I1429" s="4"/>
      <c r="J1429" s="4"/>
      <c r="K1429" s="4"/>
      <c r="L1429" s="4"/>
      <c r="M1429" s="4"/>
    </row>
    <row r="1430" spans="9:13" x14ac:dyDescent="0.25">
      <c r="I1430" s="4"/>
      <c r="J1430" s="4"/>
      <c r="K1430" s="4"/>
      <c r="L1430" s="4"/>
      <c r="M1430" s="4"/>
    </row>
    <row r="1431" spans="9:13" x14ac:dyDescent="0.25">
      <c r="I1431" s="4"/>
      <c r="J1431" s="4"/>
      <c r="K1431" s="4"/>
      <c r="L1431" s="4"/>
      <c r="M1431" s="4"/>
    </row>
    <row r="1432" spans="9:13" x14ac:dyDescent="0.25">
      <c r="I1432" s="4"/>
      <c r="J1432" s="4"/>
      <c r="K1432" s="4"/>
      <c r="L1432" s="4"/>
      <c r="M1432" s="4"/>
    </row>
    <row r="1433" spans="9:13" x14ac:dyDescent="0.25">
      <c r="I1433" s="4"/>
      <c r="J1433" s="4"/>
      <c r="K1433" s="4"/>
      <c r="L1433" s="4"/>
      <c r="M1433" s="4"/>
    </row>
    <row r="1434" spans="9:13" x14ac:dyDescent="0.25">
      <c r="I1434" s="4"/>
      <c r="J1434" s="4"/>
      <c r="K1434" s="4"/>
      <c r="L1434" s="4"/>
      <c r="M1434" s="4"/>
    </row>
    <row r="1435" spans="9:13" x14ac:dyDescent="0.25">
      <c r="I1435" s="4"/>
      <c r="J1435" s="4"/>
      <c r="K1435" s="4"/>
      <c r="L1435" s="4"/>
      <c r="M1435" s="4"/>
    </row>
    <row r="1436" spans="9:13" x14ac:dyDescent="0.25">
      <c r="I1436" s="4"/>
      <c r="J1436" s="4"/>
      <c r="K1436" s="4"/>
      <c r="L1436" s="4"/>
      <c r="M1436" s="4"/>
    </row>
    <row r="1437" spans="9:13" x14ac:dyDescent="0.25">
      <c r="I1437" s="4"/>
      <c r="J1437" s="4"/>
      <c r="K1437" s="4"/>
      <c r="L1437" s="4"/>
      <c r="M1437" s="4"/>
    </row>
    <row r="1438" spans="9:13" x14ac:dyDescent="0.25">
      <c r="I1438" s="4"/>
      <c r="J1438" s="4"/>
      <c r="K1438" s="4"/>
      <c r="L1438" s="4"/>
      <c r="M1438" s="4"/>
    </row>
    <row r="1439" spans="9:13" x14ac:dyDescent="0.25">
      <c r="I1439" s="4"/>
      <c r="J1439" s="4"/>
      <c r="K1439" s="4"/>
      <c r="L1439" s="4"/>
      <c r="M1439" s="4"/>
    </row>
    <row r="1440" spans="9:13" x14ac:dyDescent="0.25">
      <c r="I1440" s="4"/>
      <c r="J1440" s="4"/>
      <c r="K1440" s="4"/>
      <c r="L1440" s="4"/>
      <c r="M1440" s="4"/>
    </row>
    <row r="1441" spans="9:13" x14ac:dyDescent="0.25">
      <c r="I1441" s="4"/>
      <c r="J1441" s="4"/>
      <c r="K1441" s="4"/>
      <c r="L1441" s="4"/>
      <c r="M1441" s="4"/>
    </row>
    <row r="1442" spans="9:13" x14ac:dyDescent="0.25">
      <c r="I1442" s="4"/>
      <c r="J1442" s="4"/>
      <c r="K1442" s="4"/>
      <c r="L1442" s="4"/>
      <c r="M1442" s="4"/>
    </row>
    <row r="1443" spans="9:13" x14ac:dyDescent="0.25">
      <c r="I1443" s="4"/>
      <c r="J1443" s="4"/>
      <c r="K1443" s="4"/>
      <c r="L1443" s="4"/>
      <c r="M1443" s="4"/>
    </row>
    <row r="1444" spans="9:13" x14ac:dyDescent="0.25">
      <c r="I1444" s="4"/>
      <c r="J1444" s="4"/>
      <c r="K1444" s="4"/>
      <c r="L1444" s="4"/>
      <c r="M1444" s="4"/>
    </row>
    <row r="1445" spans="9:13" x14ac:dyDescent="0.25">
      <c r="I1445" s="4"/>
      <c r="J1445" s="4"/>
      <c r="K1445" s="4"/>
      <c r="L1445" s="4"/>
      <c r="M1445" s="4"/>
    </row>
    <row r="1446" spans="9:13" x14ac:dyDescent="0.25">
      <c r="I1446" s="4"/>
      <c r="J1446" s="4"/>
      <c r="K1446" s="4"/>
      <c r="L1446" s="4"/>
      <c r="M1446" s="4"/>
    </row>
    <row r="1447" spans="9:13" x14ac:dyDescent="0.25">
      <c r="I1447" s="4"/>
      <c r="J1447" s="4"/>
      <c r="K1447" s="4"/>
      <c r="L1447" s="4"/>
      <c r="M1447" s="4"/>
    </row>
    <row r="1448" spans="9:13" x14ac:dyDescent="0.25">
      <c r="I1448" s="4"/>
      <c r="J1448" s="4"/>
      <c r="K1448" s="4"/>
      <c r="L1448" s="4"/>
      <c r="M1448" s="4"/>
    </row>
    <row r="1449" spans="9:13" x14ac:dyDescent="0.25">
      <c r="I1449" s="4"/>
      <c r="J1449" s="4"/>
      <c r="K1449" s="4"/>
      <c r="L1449" s="4"/>
      <c r="M1449" s="4"/>
    </row>
    <row r="1450" spans="9:13" x14ac:dyDescent="0.25">
      <c r="I1450" s="4"/>
      <c r="J1450" s="4"/>
      <c r="K1450" s="4"/>
      <c r="L1450" s="4"/>
      <c r="M1450" s="4"/>
    </row>
    <row r="1451" spans="9:13" x14ac:dyDescent="0.25">
      <c r="I1451" s="4"/>
      <c r="J1451" s="4"/>
      <c r="K1451" s="4"/>
      <c r="L1451" s="4"/>
      <c r="M1451" s="4"/>
    </row>
    <row r="1452" spans="9:13" x14ac:dyDescent="0.25">
      <c r="I1452" s="4"/>
      <c r="J1452" s="4"/>
      <c r="K1452" s="4"/>
      <c r="L1452" s="4"/>
      <c r="M1452" s="4"/>
    </row>
    <row r="1453" spans="9:13" x14ac:dyDescent="0.25">
      <c r="I1453" s="4"/>
      <c r="J1453" s="4"/>
      <c r="K1453" s="4"/>
      <c r="L1453" s="4"/>
      <c r="M1453" s="4"/>
    </row>
    <row r="1454" spans="9:13" x14ac:dyDescent="0.25">
      <c r="I1454" s="4"/>
      <c r="J1454" s="4"/>
      <c r="K1454" s="4"/>
      <c r="L1454" s="4"/>
      <c r="M1454" s="4"/>
    </row>
    <row r="1455" spans="9:13" x14ac:dyDescent="0.25">
      <c r="I1455" s="4"/>
      <c r="J1455" s="4"/>
      <c r="K1455" s="4"/>
      <c r="L1455" s="4"/>
      <c r="M1455" s="4"/>
    </row>
    <row r="1456" spans="9:13" x14ac:dyDescent="0.25">
      <c r="I1456" s="4"/>
      <c r="J1456" s="4"/>
      <c r="K1456" s="4"/>
      <c r="L1456" s="4"/>
      <c r="M1456" s="4"/>
    </row>
    <row r="1457" spans="9:13" x14ac:dyDescent="0.25">
      <c r="I1457" s="4"/>
      <c r="J1457" s="4"/>
      <c r="K1457" s="4"/>
      <c r="L1457" s="4"/>
      <c r="M1457" s="4"/>
    </row>
    <row r="1458" spans="9:13" x14ac:dyDescent="0.25">
      <c r="I1458" s="4"/>
      <c r="J1458" s="4"/>
      <c r="K1458" s="4"/>
      <c r="L1458" s="4"/>
      <c r="M1458" s="4"/>
    </row>
    <row r="1459" spans="9:13" x14ac:dyDescent="0.25">
      <c r="I1459" s="4"/>
      <c r="J1459" s="4"/>
      <c r="K1459" s="4"/>
      <c r="L1459" s="4"/>
      <c r="M1459" s="4"/>
    </row>
    <row r="1460" spans="9:13" x14ac:dyDescent="0.25">
      <c r="I1460" s="4"/>
      <c r="J1460" s="4"/>
      <c r="K1460" s="4"/>
      <c r="L1460" s="4"/>
      <c r="M1460" s="4"/>
    </row>
    <row r="1461" spans="9:13" x14ac:dyDescent="0.25">
      <c r="I1461" s="4"/>
      <c r="J1461" s="4"/>
      <c r="K1461" s="4"/>
      <c r="L1461" s="4"/>
      <c r="M1461" s="4"/>
    </row>
    <row r="1462" spans="9:13" x14ac:dyDescent="0.25">
      <c r="I1462" s="4"/>
      <c r="J1462" s="4"/>
      <c r="K1462" s="4"/>
      <c r="L1462" s="4"/>
      <c r="M1462" s="4"/>
    </row>
    <row r="1463" spans="9:13" x14ac:dyDescent="0.25">
      <c r="I1463" s="4"/>
      <c r="J1463" s="4"/>
      <c r="K1463" s="4"/>
      <c r="L1463" s="4"/>
      <c r="M1463" s="4"/>
    </row>
    <row r="1464" spans="9:13" x14ac:dyDescent="0.25">
      <c r="I1464" s="4"/>
      <c r="J1464" s="4"/>
      <c r="K1464" s="4"/>
      <c r="L1464" s="4"/>
      <c r="M1464" s="4"/>
    </row>
    <row r="1465" spans="9:13" x14ac:dyDescent="0.25">
      <c r="I1465" s="4"/>
      <c r="J1465" s="4"/>
      <c r="K1465" s="4"/>
      <c r="L1465" s="4"/>
      <c r="M1465" s="4"/>
    </row>
    <row r="1466" spans="9:13" x14ac:dyDescent="0.25">
      <c r="I1466" s="4"/>
      <c r="J1466" s="4"/>
      <c r="K1466" s="4"/>
      <c r="L1466" s="4"/>
      <c r="M1466" s="4"/>
    </row>
    <row r="1467" spans="9:13" x14ac:dyDescent="0.25">
      <c r="I1467" s="4"/>
      <c r="J1467" s="4"/>
      <c r="K1467" s="4"/>
      <c r="L1467" s="4"/>
      <c r="M1467" s="4"/>
    </row>
    <row r="1468" spans="9:13" x14ac:dyDescent="0.25">
      <c r="I1468" s="4"/>
      <c r="J1468" s="4"/>
      <c r="K1468" s="4"/>
      <c r="L1468" s="4"/>
      <c r="M1468" s="4"/>
    </row>
    <row r="1469" spans="9:13" x14ac:dyDescent="0.25">
      <c r="I1469" s="4"/>
      <c r="J1469" s="4"/>
      <c r="K1469" s="4"/>
      <c r="L1469" s="4"/>
      <c r="M1469" s="4"/>
    </row>
    <row r="1470" spans="9:13" x14ac:dyDescent="0.25">
      <c r="I1470" s="4"/>
      <c r="J1470" s="4"/>
      <c r="K1470" s="4"/>
      <c r="L1470" s="4"/>
      <c r="M1470" s="4"/>
    </row>
    <row r="1471" spans="9:13" x14ac:dyDescent="0.25">
      <c r="I1471" s="4"/>
      <c r="J1471" s="4"/>
      <c r="K1471" s="4"/>
      <c r="L1471" s="4"/>
      <c r="M1471" s="4"/>
    </row>
    <row r="1472" spans="9:13" x14ac:dyDescent="0.25">
      <c r="I1472" s="4"/>
      <c r="J1472" s="4"/>
      <c r="K1472" s="4"/>
      <c r="L1472" s="4"/>
      <c r="M1472" s="4"/>
    </row>
    <row r="1473" spans="9:13" x14ac:dyDescent="0.25">
      <c r="I1473" s="4"/>
      <c r="J1473" s="4"/>
      <c r="K1473" s="4"/>
      <c r="L1473" s="4"/>
      <c r="M1473" s="4"/>
    </row>
    <row r="1474" spans="9:13" x14ac:dyDescent="0.25">
      <c r="I1474" s="4"/>
      <c r="J1474" s="4"/>
      <c r="K1474" s="4"/>
      <c r="L1474" s="4"/>
      <c r="M1474" s="4"/>
    </row>
    <row r="1475" spans="9:13" x14ac:dyDescent="0.25">
      <c r="I1475" s="4"/>
      <c r="J1475" s="4"/>
      <c r="K1475" s="4"/>
      <c r="L1475" s="4"/>
      <c r="M1475" s="4"/>
    </row>
    <row r="1476" spans="9:13" x14ac:dyDescent="0.25">
      <c r="I1476" s="4"/>
      <c r="J1476" s="4"/>
      <c r="K1476" s="4"/>
      <c r="L1476" s="4"/>
      <c r="M1476" s="4"/>
    </row>
    <row r="1477" spans="9:13" x14ac:dyDescent="0.25">
      <c r="I1477" s="4"/>
      <c r="J1477" s="4"/>
      <c r="K1477" s="4"/>
      <c r="L1477" s="4"/>
      <c r="M1477" s="4"/>
    </row>
    <row r="1478" spans="9:13" x14ac:dyDescent="0.25">
      <c r="I1478" s="4"/>
      <c r="J1478" s="4"/>
      <c r="K1478" s="4"/>
      <c r="L1478" s="4"/>
      <c r="M1478" s="4"/>
    </row>
    <row r="1479" spans="9:13" x14ac:dyDescent="0.25">
      <c r="I1479" s="4"/>
      <c r="J1479" s="4"/>
      <c r="K1479" s="4"/>
      <c r="L1479" s="4"/>
      <c r="M1479" s="4"/>
    </row>
    <row r="1480" spans="9:13" x14ac:dyDescent="0.25">
      <c r="I1480" s="4"/>
      <c r="J1480" s="4"/>
      <c r="K1480" s="4"/>
      <c r="L1480" s="4"/>
      <c r="M1480" s="4"/>
    </row>
    <row r="1481" spans="9:13" x14ac:dyDescent="0.25">
      <c r="I1481" s="4"/>
      <c r="J1481" s="4"/>
      <c r="K1481" s="4"/>
      <c r="L1481" s="4"/>
      <c r="M1481" s="4"/>
    </row>
    <row r="1482" spans="9:13" x14ac:dyDescent="0.25">
      <c r="I1482" s="4"/>
      <c r="J1482" s="4"/>
      <c r="K1482" s="4"/>
      <c r="L1482" s="4"/>
      <c r="M1482" s="4"/>
    </row>
    <row r="1483" spans="9:13" x14ac:dyDescent="0.25">
      <c r="I1483" s="4"/>
      <c r="J1483" s="4"/>
      <c r="K1483" s="4"/>
      <c r="L1483" s="4"/>
      <c r="M1483" s="4"/>
    </row>
    <row r="1484" spans="9:13" x14ac:dyDescent="0.25">
      <c r="I1484" s="4"/>
      <c r="J1484" s="4"/>
      <c r="K1484" s="4"/>
      <c r="L1484" s="4"/>
      <c r="M1484" s="4"/>
    </row>
    <row r="1485" spans="9:13" x14ac:dyDescent="0.25">
      <c r="I1485" s="4"/>
      <c r="J1485" s="4"/>
      <c r="K1485" s="4"/>
      <c r="L1485" s="4"/>
      <c r="M1485" s="4"/>
    </row>
    <row r="1486" spans="9:13" x14ac:dyDescent="0.25">
      <c r="I1486" s="4"/>
      <c r="J1486" s="4"/>
      <c r="K1486" s="4"/>
      <c r="L1486" s="4"/>
      <c r="M1486" s="4"/>
    </row>
    <row r="1487" spans="9:13" x14ac:dyDescent="0.25">
      <c r="I1487" s="4"/>
      <c r="J1487" s="4"/>
      <c r="K1487" s="4"/>
      <c r="L1487" s="4"/>
      <c r="M1487" s="4"/>
    </row>
    <row r="1488" spans="9:13" x14ac:dyDescent="0.25">
      <c r="I1488" s="4"/>
      <c r="J1488" s="4"/>
      <c r="K1488" s="4"/>
      <c r="L1488" s="4"/>
      <c r="M1488" s="4"/>
    </row>
    <row r="1489" spans="9:13" x14ac:dyDescent="0.25">
      <c r="I1489" s="4"/>
      <c r="J1489" s="4"/>
      <c r="K1489" s="4"/>
      <c r="L1489" s="4"/>
      <c r="M1489" s="4"/>
    </row>
    <row r="1490" spans="9:13" x14ac:dyDescent="0.25">
      <c r="I1490" s="4"/>
      <c r="J1490" s="4"/>
      <c r="K1490" s="4"/>
      <c r="L1490" s="4"/>
      <c r="M1490" s="4"/>
    </row>
    <row r="1491" spans="9:13" x14ac:dyDescent="0.25">
      <c r="I1491" s="4"/>
      <c r="J1491" s="4"/>
      <c r="K1491" s="4"/>
      <c r="L1491" s="4"/>
      <c r="M1491" s="4"/>
    </row>
    <row r="1492" spans="9:13" x14ac:dyDescent="0.25">
      <c r="I1492" s="4"/>
      <c r="J1492" s="4"/>
      <c r="K1492" s="4"/>
      <c r="L1492" s="4"/>
      <c r="M1492" s="4"/>
    </row>
    <row r="1493" spans="9:13" x14ac:dyDescent="0.25">
      <c r="I1493" s="4"/>
      <c r="J1493" s="4"/>
      <c r="K1493" s="4"/>
      <c r="L1493" s="4"/>
      <c r="M1493" s="4"/>
    </row>
    <row r="1494" spans="9:13" x14ac:dyDescent="0.25">
      <c r="I1494" s="4"/>
      <c r="J1494" s="4"/>
      <c r="K1494" s="4"/>
      <c r="L1494" s="4"/>
      <c r="M1494" s="4"/>
    </row>
    <row r="1495" spans="9:13" x14ac:dyDescent="0.25">
      <c r="I1495" s="4"/>
      <c r="J1495" s="4"/>
      <c r="K1495" s="4"/>
      <c r="L1495" s="4"/>
      <c r="M1495" s="4"/>
    </row>
    <row r="1496" spans="9:13" x14ac:dyDescent="0.25">
      <c r="I1496" s="4"/>
      <c r="J1496" s="4"/>
      <c r="K1496" s="4"/>
      <c r="L1496" s="4"/>
      <c r="M1496" s="4"/>
    </row>
    <row r="1497" spans="9:13" x14ac:dyDescent="0.25">
      <c r="I1497" s="4"/>
      <c r="J1497" s="4"/>
      <c r="K1497" s="4"/>
      <c r="L1497" s="4"/>
      <c r="M1497" s="4"/>
    </row>
    <row r="1498" spans="9:13" x14ac:dyDescent="0.25">
      <c r="I1498" s="4"/>
      <c r="J1498" s="4"/>
      <c r="K1498" s="4"/>
      <c r="L1498" s="4"/>
      <c r="M1498" s="4"/>
    </row>
    <row r="1499" spans="9:13" x14ac:dyDescent="0.25">
      <c r="I1499" s="4"/>
      <c r="J1499" s="4"/>
      <c r="K1499" s="4"/>
      <c r="L1499" s="4"/>
      <c r="M1499" s="4"/>
    </row>
    <row r="1500" spans="9:13" x14ac:dyDescent="0.25">
      <c r="I1500" s="4"/>
      <c r="J1500" s="4"/>
      <c r="K1500" s="4"/>
      <c r="L1500" s="4"/>
      <c r="M1500" s="4"/>
    </row>
    <row r="1501" spans="9:13" x14ac:dyDescent="0.25">
      <c r="I1501" s="4"/>
      <c r="J1501" s="4"/>
      <c r="K1501" s="4"/>
      <c r="L1501" s="4"/>
      <c r="M1501" s="4"/>
    </row>
    <row r="1502" spans="9:13" x14ac:dyDescent="0.25">
      <c r="I1502" s="4"/>
      <c r="J1502" s="4"/>
      <c r="K1502" s="4"/>
      <c r="L1502" s="4"/>
      <c r="M1502" s="4"/>
    </row>
    <row r="1503" spans="9:13" x14ac:dyDescent="0.25">
      <c r="I1503" s="4"/>
      <c r="J1503" s="4"/>
      <c r="K1503" s="4"/>
      <c r="L1503" s="4"/>
      <c r="M1503" s="4"/>
    </row>
    <row r="1504" spans="9:13" x14ac:dyDescent="0.25">
      <c r="I1504" s="4"/>
      <c r="J1504" s="4"/>
      <c r="K1504" s="4"/>
      <c r="L1504" s="4"/>
      <c r="M1504" s="4"/>
    </row>
    <row r="1505" spans="9:13" x14ac:dyDescent="0.25">
      <c r="I1505" s="4"/>
      <c r="J1505" s="4"/>
      <c r="K1505" s="4"/>
      <c r="L1505" s="4"/>
      <c r="M1505" s="4"/>
    </row>
    <row r="1506" spans="9:13" x14ac:dyDescent="0.25">
      <c r="I1506" s="4"/>
      <c r="J1506" s="4"/>
      <c r="K1506" s="4"/>
      <c r="L1506" s="4"/>
      <c r="M1506" s="4"/>
    </row>
    <row r="1507" spans="9:13" x14ac:dyDescent="0.25">
      <c r="I1507" s="4"/>
      <c r="J1507" s="4"/>
      <c r="K1507" s="4"/>
      <c r="L1507" s="4"/>
      <c r="M1507" s="4"/>
    </row>
    <row r="1508" spans="9:13" x14ac:dyDescent="0.25">
      <c r="I1508" s="4"/>
      <c r="J1508" s="4"/>
      <c r="K1508" s="4"/>
      <c r="L1508" s="4"/>
      <c r="M1508" s="4"/>
    </row>
    <row r="1509" spans="9:13" x14ac:dyDescent="0.25">
      <c r="I1509" s="4"/>
      <c r="J1509" s="4"/>
      <c r="K1509" s="4"/>
      <c r="L1509" s="4"/>
      <c r="M1509" s="4"/>
    </row>
    <row r="1510" spans="9:13" x14ac:dyDescent="0.25">
      <c r="I1510" s="4"/>
      <c r="J1510" s="4"/>
      <c r="K1510" s="4"/>
      <c r="L1510" s="4"/>
      <c r="M1510" s="4"/>
    </row>
    <row r="1511" spans="9:13" x14ac:dyDescent="0.25">
      <c r="I1511" s="4"/>
      <c r="J1511" s="4"/>
      <c r="K1511" s="4"/>
      <c r="L1511" s="4"/>
      <c r="M1511" s="4"/>
    </row>
    <row r="1512" spans="9:13" x14ac:dyDescent="0.25">
      <c r="I1512" s="4"/>
      <c r="J1512" s="4"/>
      <c r="K1512" s="4"/>
      <c r="L1512" s="4"/>
      <c r="M1512" s="4"/>
    </row>
    <row r="1513" spans="9:13" x14ac:dyDescent="0.25">
      <c r="I1513" s="4"/>
      <c r="J1513" s="4"/>
      <c r="K1513" s="4"/>
      <c r="L1513" s="4"/>
      <c r="M1513" s="4"/>
    </row>
    <row r="1514" spans="9:13" x14ac:dyDescent="0.25">
      <c r="I1514" s="4"/>
      <c r="J1514" s="4"/>
      <c r="K1514" s="4"/>
      <c r="L1514" s="4"/>
      <c r="M1514" s="4"/>
    </row>
    <row r="1515" spans="9:13" x14ac:dyDescent="0.25">
      <c r="I1515" s="4"/>
      <c r="J1515" s="4"/>
      <c r="K1515" s="4"/>
      <c r="L1515" s="4"/>
      <c r="M1515" s="4"/>
    </row>
    <row r="1516" spans="9:13" x14ac:dyDescent="0.25">
      <c r="I1516" s="4"/>
      <c r="J1516" s="4"/>
      <c r="K1516" s="4"/>
      <c r="L1516" s="4"/>
      <c r="M1516" s="4"/>
    </row>
    <row r="1517" spans="9:13" x14ac:dyDescent="0.25">
      <c r="I1517" s="4"/>
      <c r="J1517" s="4"/>
      <c r="K1517" s="4"/>
      <c r="L1517" s="4"/>
      <c r="M1517" s="4"/>
    </row>
    <row r="1518" spans="9:13" x14ac:dyDescent="0.25">
      <c r="I1518" s="4"/>
      <c r="J1518" s="4"/>
      <c r="K1518" s="4"/>
      <c r="L1518" s="4"/>
      <c r="M1518" s="4"/>
    </row>
    <row r="1519" spans="9:13" x14ac:dyDescent="0.25">
      <c r="I1519" s="4"/>
      <c r="J1519" s="4"/>
      <c r="K1519" s="4"/>
      <c r="L1519" s="4"/>
      <c r="M1519" s="4"/>
    </row>
    <row r="1520" spans="9:13" x14ac:dyDescent="0.25">
      <c r="I1520" s="4"/>
      <c r="J1520" s="4"/>
      <c r="K1520" s="4"/>
      <c r="L1520" s="4"/>
      <c r="M1520" s="4"/>
    </row>
    <row r="1521" spans="9:13" x14ac:dyDescent="0.25">
      <c r="I1521" s="4"/>
      <c r="J1521" s="4"/>
      <c r="K1521" s="4"/>
      <c r="L1521" s="4"/>
      <c r="M1521" s="4"/>
    </row>
    <row r="1522" spans="9:13" x14ac:dyDescent="0.25">
      <c r="I1522" s="4"/>
      <c r="J1522" s="4"/>
      <c r="K1522" s="4"/>
      <c r="L1522" s="4"/>
      <c r="M1522" s="4"/>
    </row>
    <row r="1523" spans="9:13" x14ac:dyDescent="0.25">
      <c r="I1523" s="4"/>
      <c r="J1523" s="4"/>
      <c r="K1523" s="4"/>
      <c r="L1523" s="4"/>
      <c r="M1523" s="4"/>
    </row>
    <row r="1524" spans="9:13" x14ac:dyDescent="0.25">
      <c r="I1524" s="4"/>
      <c r="J1524" s="4"/>
      <c r="K1524" s="4"/>
      <c r="L1524" s="4"/>
      <c r="M1524" s="4"/>
    </row>
    <row r="1525" spans="9:13" x14ac:dyDescent="0.25">
      <c r="I1525" s="4"/>
      <c r="J1525" s="4"/>
      <c r="K1525" s="4"/>
      <c r="L1525" s="4"/>
      <c r="M1525" s="4"/>
    </row>
    <row r="1526" spans="9:13" x14ac:dyDescent="0.25">
      <c r="I1526" s="4"/>
      <c r="J1526" s="4"/>
      <c r="K1526" s="4"/>
      <c r="L1526" s="4"/>
      <c r="M1526" s="4"/>
    </row>
    <row r="1527" spans="9:13" x14ac:dyDescent="0.25">
      <c r="I1527" s="4"/>
      <c r="J1527" s="4"/>
      <c r="K1527" s="4"/>
      <c r="L1527" s="4"/>
      <c r="M1527" s="4"/>
    </row>
    <row r="1528" spans="9:13" x14ac:dyDescent="0.25">
      <c r="I1528" s="4"/>
      <c r="J1528" s="4"/>
      <c r="K1528" s="4"/>
      <c r="L1528" s="4"/>
      <c r="M1528" s="4"/>
    </row>
    <row r="1529" spans="9:13" x14ac:dyDescent="0.25">
      <c r="I1529" s="4"/>
      <c r="J1529" s="4"/>
      <c r="K1529" s="4"/>
      <c r="L1529" s="4"/>
      <c r="M1529" s="4"/>
    </row>
    <row r="1530" spans="9:13" x14ac:dyDescent="0.25">
      <c r="I1530" s="4"/>
      <c r="J1530" s="4"/>
      <c r="K1530" s="4"/>
      <c r="L1530" s="4"/>
      <c r="M1530" s="4"/>
    </row>
    <row r="1531" spans="9:13" x14ac:dyDescent="0.25">
      <c r="I1531" s="4"/>
      <c r="J1531" s="4"/>
      <c r="K1531" s="4"/>
      <c r="L1531" s="4"/>
      <c r="M1531" s="4"/>
    </row>
  </sheetData>
  <mergeCells count="23">
    <mergeCell ref="V36:W36"/>
    <mergeCell ref="A3:U3"/>
    <mergeCell ref="V3:W3"/>
    <mergeCell ref="A6:U6"/>
    <mergeCell ref="V6:W6"/>
    <mergeCell ref="A9:U9"/>
    <mergeCell ref="V9:W9"/>
    <mergeCell ref="A1:XFD1"/>
    <mergeCell ref="A77:U77"/>
    <mergeCell ref="V77:W77"/>
    <mergeCell ref="B89:C89"/>
    <mergeCell ref="B91:C91"/>
    <mergeCell ref="A39:U39"/>
    <mergeCell ref="V39:W39"/>
    <mergeCell ref="A43:U43"/>
    <mergeCell ref="V43:W43"/>
    <mergeCell ref="A73:U73"/>
    <mergeCell ref="V73:W73"/>
    <mergeCell ref="A24:U24"/>
    <mergeCell ref="V24:W24"/>
    <mergeCell ref="A31:U31"/>
    <mergeCell ref="V31:W31"/>
    <mergeCell ref="A36:U3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0DD5A-AB74-4E37-86B1-D58F13C47A20}">
  <dimension ref="A1:W14"/>
  <sheetViews>
    <sheetView topLeftCell="A4" zoomScaleNormal="100" workbookViewId="0">
      <selection activeCell="E9" sqref="E9:R9"/>
    </sheetView>
  </sheetViews>
  <sheetFormatPr defaultRowHeight="15" x14ac:dyDescent="0.25"/>
  <cols>
    <col min="1" max="1" width="18.81640625" style="4" customWidth="1"/>
    <col min="2" max="2" width="17.453125" style="4" customWidth="1"/>
    <col min="3" max="3" width="13.54296875" style="4" customWidth="1"/>
    <col min="4" max="4" width="34.36328125" style="4" customWidth="1"/>
    <col min="5" max="5" width="55.453125" style="4" customWidth="1"/>
    <col min="6" max="9" width="0" style="4" hidden="1" customWidth="1"/>
    <col min="10" max="17" width="0" hidden="1" customWidth="1"/>
    <col min="18" max="18" width="10.36328125" customWidth="1"/>
  </cols>
  <sheetData>
    <row r="1" spans="1:23" ht="26.4" customHeight="1" x14ac:dyDescent="0.25">
      <c r="A1" s="115" t="s">
        <v>168</v>
      </c>
      <c r="B1" s="116"/>
      <c r="C1" s="116"/>
      <c r="D1" s="116"/>
      <c r="E1" s="116"/>
      <c r="F1" s="71"/>
      <c r="G1" s="71"/>
      <c r="H1" s="71"/>
      <c r="I1" s="71"/>
      <c r="J1" s="72"/>
      <c r="K1" s="72"/>
      <c r="L1" s="72"/>
      <c r="M1" s="72"/>
      <c r="N1" s="72"/>
      <c r="O1" s="72"/>
      <c r="P1" s="72"/>
      <c r="Q1" s="72"/>
    </row>
    <row r="2" spans="1:23" ht="27.9" customHeight="1" x14ac:dyDescent="0.25">
      <c r="A2" s="74" t="s">
        <v>176</v>
      </c>
      <c r="B2"/>
      <c r="C2"/>
      <c r="D2"/>
      <c r="E2"/>
    </row>
    <row r="3" spans="1:23" s="1" customFormat="1" ht="26.4" x14ac:dyDescent="0.25">
      <c r="A3" s="76" t="s">
        <v>114</v>
      </c>
      <c r="B3" s="66" t="s">
        <v>0</v>
      </c>
      <c r="C3" s="66" t="s">
        <v>115</v>
      </c>
      <c r="D3" s="66" t="s">
        <v>117</v>
      </c>
      <c r="E3" s="119" t="s">
        <v>236</v>
      </c>
      <c r="F3" s="120"/>
      <c r="G3" s="120"/>
      <c r="H3" s="120"/>
      <c r="I3" s="120"/>
      <c r="J3" s="120"/>
      <c r="K3" s="120"/>
      <c r="L3" s="120"/>
      <c r="M3" s="120"/>
      <c r="N3" s="120"/>
      <c r="O3" s="120"/>
      <c r="P3" s="120"/>
      <c r="Q3" s="120"/>
      <c r="R3" s="121"/>
    </row>
    <row r="4" spans="1:23" x14ac:dyDescent="0.25">
      <c r="A4" s="117" t="s">
        <v>166</v>
      </c>
      <c r="B4" s="101"/>
      <c r="C4" s="101"/>
      <c r="D4" s="101"/>
      <c r="E4" s="101"/>
      <c r="F4" s="101"/>
      <c r="G4" s="101"/>
      <c r="H4" s="101"/>
      <c r="I4" s="101"/>
      <c r="J4" s="101"/>
      <c r="K4" s="101"/>
      <c r="L4" s="101"/>
      <c r="M4" s="101"/>
      <c r="N4" s="101"/>
      <c r="O4" s="101"/>
      <c r="P4" s="101"/>
      <c r="Q4" s="101"/>
      <c r="R4" s="118"/>
      <c r="S4" s="114"/>
      <c r="T4" s="114"/>
      <c r="U4" s="4"/>
      <c r="V4" s="4"/>
      <c r="W4" s="4"/>
    </row>
    <row r="5" spans="1:23" x14ac:dyDescent="0.25">
      <c r="A5" s="77"/>
      <c r="R5" s="75"/>
    </row>
    <row r="6" spans="1:23" x14ac:dyDescent="0.25">
      <c r="A6" s="117" t="s">
        <v>132</v>
      </c>
      <c r="B6" s="101"/>
      <c r="C6" s="101"/>
      <c r="D6" s="101"/>
      <c r="E6" s="101"/>
      <c r="F6" s="101"/>
      <c r="G6" s="101"/>
      <c r="H6" s="101"/>
      <c r="I6" s="101"/>
      <c r="J6" s="101"/>
      <c r="K6" s="101"/>
      <c r="L6" s="101"/>
      <c r="M6" s="101"/>
      <c r="N6" s="101"/>
      <c r="O6" s="101"/>
      <c r="P6" s="101"/>
      <c r="Q6" s="101"/>
      <c r="R6" s="118"/>
      <c r="S6" s="114"/>
      <c r="T6" s="114"/>
      <c r="U6" s="4"/>
      <c r="V6" s="4"/>
      <c r="W6" s="4"/>
    </row>
    <row r="7" spans="1:23" x14ac:dyDescent="0.25">
      <c r="A7" s="77"/>
      <c r="R7" s="75"/>
    </row>
    <row r="8" spans="1:23" ht="15.6" x14ac:dyDescent="0.3">
      <c r="A8" s="111" t="s">
        <v>167</v>
      </c>
      <c r="B8" s="112"/>
      <c r="C8" s="112"/>
      <c r="D8" s="112"/>
      <c r="E8" s="112"/>
      <c r="F8" s="112"/>
      <c r="G8" s="112"/>
      <c r="H8" s="112"/>
      <c r="I8" s="112"/>
      <c r="J8" s="112"/>
      <c r="K8" s="112"/>
      <c r="L8" s="112"/>
      <c r="M8" s="112"/>
      <c r="N8" s="112"/>
      <c r="O8" s="112"/>
      <c r="P8" s="112"/>
      <c r="Q8" s="112"/>
      <c r="R8" s="113"/>
      <c r="S8" s="114"/>
      <c r="T8" s="114"/>
      <c r="U8" s="4"/>
      <c r="V8" s="4"/>
      <c r="W8" s="4"/>
    </row>
    <row r="9" spans="1:23" s="47" customFormat="1" ht="54.6" customHeight="1" x14ac:dyDescent="0.25">
      <c r="A9" s="78" t="s">
        <v>22</v>
      </c>
      <c r="B9" s="67" t="s">
        <v>170</v>
      </c>
      <c r="C9" s="64">
        <v>20</v>
      </c>
      <c r="D9" s="67" t="s">
        <v>182</v>
      </c>
      <c r="E9" s="103" t="s">
        <v>249</v>
      </c>
      <c r="F9" s="104"/>
      <c r="G9" s="104"/>
      <c r="H9" s="104"/>
      <c r="I9" s="104"/>
      <c r="J9" s="104"/>
      <c r="K9" s="104"/>
      <c r="L9" s="104"/>
      <c r="M9" s="104"/>
      <c r="N9" s="104"/>
      <c r="O9" s="104"/>
      <c r="P9" s="104"/>
      <c r="Q9" s="104"/>
      <c r="R9" s="105"/>
    </row>
    <row r="10" spans="1:23" s="47" customFormat="1" ht="59.1" customHeight="1" x14ac:dyDescent="0.25">
      <c r="A10" s="78" t="s">
        <v>25</v>
      </c>
      <c r="B10" s="67" t="s">
        <v>171</v>
      </c>
      <c r="C10" s="60">
        <v>302</v>
      </c>
      <c r="D10" s="67" t="s">
        <v>169</v>
      </c>
      <c r="E10" s="103" t="s">
        <v>233</v>
      </c>
      <c r="F10" s="104"/>
      <c r="G10" s="104"/>
      <c r="H10" s="104"/>
      <c r="I10" s="104"/>
      <c r="J10" s="104"/>
      <c r="K10" s="104"/>
      <c r="L10" s="104"/>
      <c r="M10" s="104"/>
      <c r="N10" s="104"/>
      <c r="O10" s="104"/>
      <c r="P10" s="104"/>
      <c r="Q10" s="104"/>
      <c r="R10" s="105"/>
    </row>
    <row r="11" spans="1:23" s="47" customFormat="1" ht="98.1" customHeight="1" x14ac:dyDescent="0.25">
      <c r="A11" s="78" t="s">
        <v>24</v>
      </c>
      <c r="B11" s="69" t="s">
        <v>134</v>
      </c>
      <c r="C11" s="70">
        <v>83</v>
      </c>
      <c r="D11" s="69" t="s">
        <v>185</v>
      </c>
      <c r="E11" s="106" t="s">
        <v>250</v>
      </c>
      <c r="F11" s="106"/>
      <c r="G11" s="106"/>
      <c r="H11" s="106"/>
      <c r="I11" s="106"/>
      <c r="J11" s="106"/>
      <c r="K11" s="106"/>
      <c r="L11" s="106"/>
      <c r="M11" s="106"/>
      <c r="N11" s="106"/>
      <c r="O11" s="106"/>
      <c r="P11" s="106"/>
      <c r="Q11" s="106"/>
      <c r="R11" s="107"/>
    </row>
    <row r="12" spans="1:23" s="47" customFormat="1" ht="98.1" customHeight="1" x14ac:dyDescent="0.25">
      <c r="A12" s="96" t="s">
        <v>23</v>
      </c>
      <c r="B12" s="67" t="s">
        <v>173</v>
      </c>
      <c r="C12" s="60">
        <v>17</v>
      </c>
      <c r="D12" s="67" t="s">
        <v>174</v>
      </c>
      <c r="E12" s="103" t="s">
        <v>197</v>
      </c>
      <c r="F12" s="104"/>
      <c r="G12" s="104"/>
      <c r="H12" s="104"/>
      <c r="I12" s="104"/>
      <c r="J12" s="104"/>
      <c r="K12" s="104"/>
      <c r="L12" s="104"/>
      <c r="M12" s="104"/>
      <c r="N12" s="104"/>
      <c r="O12" s="104"/>
      <c r="P12" s="104"/>
      <c r="Q12" s="104"/>
      <c r="R12" s="105"/>
    </row>
    <row r="13" spans="1:23" s="47" customFormat="1" ht="69.900000000000006" customHeight="1" x14ac:dyDescent="0.25">
      <c r="A13" s="96" t="s">
        <v>32</v>
      </c>
      <c r="B13" s="57" t="s">
        <v>172</v>
      </c>
      <c r="C13" s="58">
        <v>80</v>
      </c>
      <c r="D13" s="57" t="s">
        <v>260</v>
      </c>
      <c r="E13" s="108" t="s">
        <v>261</v>
      </c>
      <c r="F13" s="109"/>
      <c r="G13" s="109"/>
      <c r="H13" s="109"/>
      <c r="I13" s="109"/>
      <c r="J13" s="109"/>
      <c r="K13" s="109"/>
      <c r="L13" s="109"/>
      <c r="M13" s="109"/>
      <c r="N13" s="109"/>
      <c r="O13" s="109"/>
      <c r="P13" s="109"/>
      <c r="Q13" s="109"/>
      <c r="R13" s="110"/>
    </row>
    <row r="14" spans="1:23" s="47" customFormat="1" ht="57.9" customHeight="1" x14ac:dyDescent="0.25"/>
  </sheetData>
  <mergeCells count="13">
    <mergeCell ref="A8:R8"/>
    <mergeCell ref="S8:T8"/>
    <mergeCell ref="A1:E1"/>
    <mergeCell ref="A4:R4"/>
    <mergeCell ref="S4:T4"/>
    <mergeCell ref="A6:R6"/>
    <mergeCell ref="S6:T6"/>
    <mergeCell ref="E3:R3"/>
    <mergeCell ref="E9:R9"/>
    <mergeCell ref="E10:R10"/>
    <mergeCell ref="E11:R11"/>
    <mergeCell ref="E13:R13"/>
    <mergeCell ref="E12:R12"/>
  </mergeCell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60708-95A9-494F-8F52-633C16A8E150}">
  <dimension ref="A1:Y18"/>
  <sheetViews>
    <sheetView topLeftCell="A13" zoomScaleNormal="100" workbookViewId="0">
      <selection activeCell="E8" sqref="E8"/>
    </sheetView>
  </sheetViews>
  <sheetFormatPr defaultRowHeight="15" x14ac:dyDescent="0.25"/>
  <cols>
    <col min="1" max="1" width="20.81640625" style="4" customWidth="1"/>
    <col min="2" max="2" width="19.6328125" style="4" customWidth="1"/>
    <col min="3" max="3" width="12.6328125" style="51" customWidth="1"/>
    <col min="4" max="4" width="37.6328125" style="4" customWidth="1"/>
    <col min="5" max="5" width="46.6328125" style="4" customWidth="1"/>
    <col min="6" max="6" width="12.453125" style="4" customWidth="1"/>
    <col min="7" max="7" width="17.6328125" style="4" customWidth="1"/>
    <col min="8" max="8" width="0" style="4" hidden="1" customWidth="1"/>
    <col min="9" max="20" width="0" hidden="1" customWidth="1"/>
  </cols>
  <sheetData>
    <row r="1" spans="1:25" ht="24" customHeight="1" x14ac:dyDescent="0.25">
      <c r="A1" s="125" t="s">
        <v>168</v>
      </c>
      <c r="B1" s="116"/>
      <c r="C1" s="116"/>
      <c r="D1" s="116"/>
      <c r="E1" s="116"/>
      <c r="F1" s="116"/>
      <c r="G1" s="116"/>
      <c r="H1" s="72"/>
      <c r="I1" s="72"/>
      <c r="J1" s="72"/>
      <c r="K1" s="72"/>
      <c r="L1" s="72"/>
      <c r="M1" s="72"/>
      <c r="N1" s="72"/>
      <c r="O1" s="72"/>
      <c r="P1" s="72"/>
      <c r="Q1" s="72"/>
      <c r="R1" s="72"/>
      <c r="S1" s="72"/>
      <c r="T1" s="73"/>
    </row>
    <row r="2" spans="1:25" ht="26.4" customHeight="1" x14ac:dyDescent="0.25">
      <c r="A2" s="80" t="s">
        <v>187</v>
      </c>
      <c r="B2" s="48"/>
      <c r="C2" s="50"/>
      <c r="D2" s="48"/>
      <c r="E2" s="48"/>
      <c r="F2" s="48"/>
      <c r="G2" s="48"/>
      <c r="H2"/>
      <c r="T2" s="75"/>
    </row>
    <row r="3" spans="1:25" s="1" customFormat="1" ht="31.2" x14ac:dyDescent="0.25">
      <c r="A3" s="81" t="s">
        <v>114</v>
      </c>
      <c r="B3" s="53" t="s">
        <v>0</v>
      </c>
      <c r="C3" s="54" t="s">
        <v>115</v>
      </c>
      <c r="D3" s="53" t="s">
        <v>117</v>
      </c>
      <c r="E3" s="128" t="s">
        <v>236</v>
      </c>
      <c r="F3" s="129"/>
      <c r="G3" s="130"/>
      <c r="T3" s="82"/>
    </row>
    <row r="4" spans="1:25" ht="15.6" x14ac:dyDescent="0.3">
      <c r="A4" s="111" t="s">
        <v>166</v>
      </c>
      <c r="B4" s="112"/>
      <c r="C4" s="112"/>
      <c r="D4" s="112"/>
      <c r="E4" s="112"/>
      <c r="F4" s="112"/>
      <c r="G4" s="112"/>
      <c r="H4" s="112"/>
      <c r="I4" s="112"/>
      <c r="J4" s="112"/>
      <c r="K4" s="112"/>
      <c r="L4" s="112"/>
      <c r="M4" s="112"/>
      <c r="N4" s="112"/>
      <c r="O4" s="112"/>
      <c r="P4" s="112"/>
      <c r="Q4" s="112"/>
      <c r="R4" s="112"/>
      <c r="S4" s="112"/>
      <c r="T4" s="113"/>
      <c r="U4" s="114"/>
      <c r="V4" s="114"/>
      <c r="W4" s="4"/>
      <c r="X4" s="4"/>
      <c r="Y4" s="4"/>
    </row>
    <row r="5" spans="1:25" s="47" customFormat="1" ht="118.5" customHeight="1" x14ac:dyDescent="0.25">
      <c r="A5" s="67" t="s">
        <v>30</v>
      </c>
      <c r="B5" s="57" t="s">
        <v>130</v>
      </c>
      <c r="C5" s="58" t="s">
        <v>175</v>
      </c>
      <c r="D5" s="59" t="s">
        <v>251</v>
      </c>
      <c r="E5" s="131" t="s">
        <v>252</v>
      </c>
      <c r="F5" s="132"/>
      <c r="G5" s="133"/>
      <c r="T5" s="79"/>
      <c r="V5" s="56"/>
    </row>
    <row r="6" spans="1:25" s="2" customFormat="1" ht="119.1" customHeight="1" x14ac:dyDescent="0.25">
      <c r="A6" s="67" t="s">
        <v>38</v>
      </c>
      <c r="B6" s="67" t="s">
        <v>39</v>
      </c>
      <c r="C6" s="60">
        <v>900</v>
      </c>
      <c r="D6" s="60" t="s">
        <v>178</v>
      </c>
      <c r="E6" s="61" t="s">
        <v>270</v>
      </c>
      <c r="F6" s="62" t="s">
        <v>139</v>
      </c>
      <c r="G6" s="63" t="s">
        <v>140</v>
      </c>
      <c r="T6" s="83"/>
    </row>
    <row r="7" spans="1:25" s="47" customFormat="1" ht="117" customHeight="1" x14ac:dyDescent="0.25">
      <c r="A7" s="67" t="s">
        <v>44</v>
      </c>
      <c r="B7" s="67" t="s">
        <v>45</v>
      </c>
      <c r="C7" s="60">
        <v>300</v>
      </c>
      <c r="D7" s="67" t="s">
        <v>177</v>
      </c>
      <c r="E7" s="103" t="s">
        <v>237</v>
      </c>
      <c r="F7" s="104"/>
      <c r="G7" s="124"/>
      <c r="T7" s="79"/>
    </row>
    <row r="8" spans="1:25" s="47" customFormat="1" ht="99" customHeight="1" x14ac:dyDescent="0.25">
      <c r="A8" s="67" t="s">
        <v>46</v>
      </c>
      <c r="B8" s="67" t="s">
        <v>136</v>
      </c>
      <c r="C8" s="60">
        <v>250</v>
      </c>
      <c r="D8" s="67" t="s">
        <v>238</v>
      </c>
      <c r="E8" s="61" t="s">
        <v>245</v>
      </c>
      <c r="F8" s="134" t="s">
        <v>137</v>
      </c>
      <c r="G8" s="135"/>
      <c r="T8" s="79"/>
    </row>
    <row r="9" spans="1:25" s="47" customFormat="1" ht="109.5" customHeight="1" x14ac:dyDescent="0.25">
      <c r="A9" s="67" t="s">
        <v>48</v>
      </c>
      <c r="B9" s="67" t="s">
        <v>49</v>
      </c>
      <c r="C9" s="60">
        <v>30</v>
      </c>
      <c r="D9" s="67" t="s">
        <v>179</v>
      </c>
      <c r="E9" s="61" t="s">
        <v>269</v>
      </c>
      <c r="F9" s="134" t="s">
        <v>138</v>
      </c>
      <c r="G9" s="135"/>
      <c r="T9" s="79"/>
    </row>
    <row r="10" spans="1:25" ht="15.6" x14ac:dyDescent="0.3">
      <c r="A10" s="111" t="s">
        <v>132</v>
      </c>
      <c r="B10" s="112"/>
      <c r="C10" s="112"/>
      <c r="D10" s="112"/>
      <c r="E10" s="112"/>
      <c r="F10" s="112"/>
      <c r="G10" s="112"/>
      <c r="H10" s="112"/>
      <c r="I10" s="112"/>
      <c r="J10" s="112"/>
      <c r="K10" s="112"/>
      <c r="L10" s="112"/>
      <c r="M10" s="112"/>
      <c r="N10" s="112"/>
      <c r="O10" s="112"/>
      <c r="P10" s="112"/>
      <c r="Q10" s="112"/>
      <c r="R10" s="112"/>
      <c r="S10" s="112"/>
      <c r="T10" s="113"/>
      <c r="U10" s="114"/>
      <c r="V10" s="114"/>
      <c r="W10" s="4"/>
      <c r="X10" s="4"/>
      <c r="Y10" s="4"/>
    </row>
    <row r="11" spans="1:25" s="47" customFormat="1" ht="193.5" customHeight="1" x14ac:dyDescent="0.25">
      <c r="A11" s="67" t="s">
        <v>29</v>
      </c>
      <c r="B11" s="67" t="s">
        <v>131</v>
      </c>
      <c r="C11" s="60" t="s">
        <v>180</v>
      </c>
      <c r="D11" s="67" t="s">
        <v>242</v>
      </c>
      <c r="E11" s="103" t="s">
        <v>253</v>
      </c>
      <c r="F11" s="104"/>
      <c r="G11" s="63" t="s">
        <v>133</v>
      </c>
      <c r="T11" s="79"/>
    </row>
    <row r="12" spans="1:25" s="47" customFormat="1" ht="185.1" customHeight="1" x14ac:dyDescent="0.25">
      <c r="A12" s="67" t="s">
        <v>27</v>
      </c>
      <c r="B12" s="67" t="s">
        <v>28</v>
      </c>
      <c r="C12" s="60">
        <v>2076</v>
      </c>
      <c r="D12" s="67" t="s">
        <v>240</v>
      </c>
      <c r="E12" s="126" t="s">
        <v>262</v>
      </c>
      <c r="F12" s="127"/>
      <c r="G12" s="87" t="s">
        <v>241</v>
      </c>
      <c r="T12" s="79"/>
    </row>
    <row r="13" spans="1:25" s="47" customFormat="1" ht="135.6" customHeight="1" x14ac:dyDescent="0.25">
      <c r="A13" s="67" t="s">
        <v>78</v>
      </c>
      <c r="B13" s="67" t="s">
        <v>79</v>
      </c>
      <c r="C13" s="60">
        <v>30</v>
      </c>
      <c r="D13" s="47" t="s">
        <v>181</v>
      </c>
      <c r="E13" s="103" t="s">
        <v>198</v>
      </c>
      <c r="F13" s="104"/>
      <c r="G13" s="124"/>
      <c r="T13" s="79"/>
    </row>
    <row r="14" spans="1:25" ht="15.6" x14ac:dyDescent="0.3">
      <c r="A14" s="111" t="s">
        <v>167</v>
      </c>
      <c r="B14" s="112"/>
      <c r="C14" s="112"/>
      <c r="D14" s="112"/>
      <c r="E14" s="112"/>
      <c r="F14" s="112"/>
      <c r="G14" s="112"/>
      <c r="H14" s="112"/>
      <c r="I14" s="112"/>
      <c r="J14" s="112"/>
      <c r="K14" s="112"/>
      <c r="L14" s="112"/>
      <c r="M14" s="112"/>
      <c r="N14" s="112"/>
      <c r="O14" s="112"/>
      <c r="P14" s="112"/>
      <c r="Q14" s="112"/>
      <c r="R14" s="112"/>
      <c r="S14" s="112"/>
      <c r="T14" s="113"/>
      <c r="U14" s="114"/>
      <c r="V14" s="114"/>
      <c r="W14" s="4"/>
      <c r="X14" s="4"/>
      <c r="Y14" s="4"/>
    </row>
    <row r="15" spans="1:25" s="47" customFormat="1" ht="44.1" customHeight="1" x14ac:dyDescent="0.25">
      <c r="A15" s="67" t="s">
        <v>22</v>
      </c>
      <c r="B15" s="67" t="s">
        <v>170</v>
      </c>
      <c r="C15" s="60">
        <v>14</v>
      </c>
      <c r="D15" s="67" t="s">
        <v>183</v>
      </c>
      <c r="E15" s="103" t="s">
        <v>254</v>
      </c>
      <c r="F15" s="104"/>
      <c r="G15" s="124"/>
      <c r="T15" s="79"/>
    </row>
    <row r="16" spans="1:25" s="47" customFormat="1" ht="117.9" customHeight="1" x14ac:dyDescent="0.25">
      <c r="A16" s="67" t="s">
        <v>62</v>
      </c>
      <c r="B16" s="67" t="s">
        <v>63</v>
      </c>
      <c r="C16" s="60">
        <v>45</v>
      </c>
      <c r="D16" s="67" t="s">
        <v>184</v>
      </c>
      <c r="E16" s="103" t="s">
        <v>195</v>
      </c>
      <c r="F16" s="104"/>
      <c r="G16" s="124"/>
      <c r="T16" s="79"/>
    </row>
    <row r="17" spans="1:20" s="47" customFormat="1" ht="85.5" customHeight="1" x14ac:dyDescent="0.25">
      <c r="A17" s="67" t="s">
        <v>24</v>
      </c>
      <c r="B17" s="67" t="s">
        <v>134</v>
      </c>
      <c r="C17" s="60">
        <v>17</v>
      </c>
      <c r="D17" s="67" t="s">
        <v>186</v>
      </c>
      <c r="E17" s="103" t="s">
        <v>255</v>
      </c>
      <c r="F17" s="104"/>
      <c r="G17" s="124"/>
      <c r="T17" s="79"/>
    </row>
    <row r="18" spans="1:20" s="2" customFormat="1" ht="118.5" customHeight="1" thickBot="1" x14ac:dyDescent="0.3">
      <c r="A18" s="67" t="s">
        <v>66</v>
      </c>
      <c r="B18" s="67" t="s">
        <v>67</v>
      </c>
      <c r="C18" s="60">
        <v>200</v>
      </c>
      <c r="D18" s="67" t="s">
        <v>161</v>
      </c>
      <c r="E18" s="61" t="s">
        <v>199</v>
      </c>
      <c r="F18" s="122" t="s">
        <v>162</v>
      </c>
      <c r="G18" s="123"/>
      <c r="H18" s="84"/>
      <c r="I18" s="85"/>
      <c r="J18" s="85"/>
      <c r="K18" s="85"/>
      <c r="L18" s="85"/>
      <c r="M18" s="85"/>
      <c r="N18" s="85"/>
      <c r="O18" s="85"/>
      <c r="P18" s="85"/>
      <c r="Q18" s="85"/>
      <c r="R18" s="85"/>
      <c r="S18" s="85"/>
      <c r="T18" s="86"/>
    </row>
  </sheetData>
  <mergeCells count="19">
    <mergeCell ref="U14:V14"/>
    <mergeCell ref="A1:G1"/>
    <mergeCell ref="A10:T10"/>
    <mergeCell ref="U10:V10"/>
    <mergeCell ref="A4:T4"/>
    <mergeCell ref="U4:V4"/>
    <mergeCell ref="E11:F11"/>
    <mergeCell ref="E12:F12"/>
    <mergeCell ref="E3:G3"/>
    <mergeCell ref="E5:G5"/>
    <mergeCell ref="E7:G7"/>
    <mergeCell ref="F8:G8"/>
    <mergeCell ref="F9:G9"/>
    <mergeCell ref="F18:G18"/>
    <mergeCell ref="E13:G13"/>
    <mergeCell ref="E15:G15"/>
    <mergeCell ref="E16:G16"/>
    <mergeCell ref="E17:G17"/>
    <mergeCell ref="A14:T14"/>
  </mergeCells>
  <hyperlinks>
    <hyperlink ref="F9" r:id="rId1" display="https://democracy.winchester.gov.uk/documents/s29729/CAB3447 Bar End Depot Disposal.pdf" xr:uid="{B642122B-74D1-4899-AB28-3543998BBD7B}"/>
    <hyperlink ref="F8" r:id="rId2" display="https://www.winchester.gov.uk/regeneration/39936/station-approach-2022" xr:uid="{F0128A73-6A60-42AC-89CB-4FA7ECE9DC8F}"/>
    <hyperlink ref="G11" r:id="rId3" display="https://www.localplan.winchester.gov.uk/assets/inline/609/Bryony-Stala-obo-West-Waterlooville_Grainger-NON-AQTS-3B5G-A-Supporting-Document_Redacted.pdf" xr:uid="{BC49F325-AB4B-4282-A752-00C6CD9C1449}"/>
    <hyperlink ref="G6" r:id="rId4" display="https://www.localplan.winchester.gov.uk/assets/inline/826/Roger-Shipton-obo-DIO-ANON-AQTS-32SB-K-Letter.pdf" xr:uid="{673AD52A-CF96-498C-A7C3-2939795B2493}"/>
    <hyperlink ref="F18" r:id="rId5" xr:uid="{6098444A-38C4-465F-97EB-001C04BDD748}"/>
    <hyperlink ref="G12" r:id="rId6" xr:uid="{01E6F526-93A3-4458-B8B8-5E715FD01CC6}"/>
  </hyperlinks>
  <pageMargins left="0.7" right="0.7" top="0.75" bottom="0.75" header="0.3" footer="0.3"/>
  <pageSetup paperSize="9" orientation="portrait" r:id="rId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5548A-D9E6-4ECD-A31F-D943C65FC6C3}">
  <dimension ref="A1:Y27"/>
  <sheetViews>
    <sheetView workbookViewId="0">
      <selection activeCell="E26" sqref="E26:F26"/>
    </sheetView>
  </sheetViews>
  <sheetFormatPr defaultRowHeight="15" x14ac:dyDescent="0.25"/>
  <cols>
    <col min="1" max="1" width="17.08984375" style="4" customWidth="1"/>
    <col min="2" max="2" width="18.08984375" style="4" customWidth="1"/>
    <col min="3" max="3" width="9.1796875" style="52"/>
    <col min="4" max="4" width="33.453125" style="4" customWidth="1"/>
    <col min="5" max="5" width="31.36328125" style="4" customWidth="1"/>
    <col min="6" max="6" width="27.08984375" style="4" customWidth="1"/>
    <col min="7" max="7" width="19.08984375" style="4" customWidth="1"/>
    <col min="8" max="9" width="0" style="4" hidden="1" customWidth="1"/>
    <col min="10" max="20" width="0" hidden="1" customWidth="1"/>
  </cols>
  <sheetData>
    <row r="1" spans="1:25" ht="24.6" customHeight="1" x14ac:dyDescent="0.25">
      <c r="A1" s="138" t="s">
        <v>168</v>
      </c>
      <c r="B1" s="139"/>
      <c r="C1" s="139"/>
      <c r="D1" s="139"/>
      <c r="E1" s="139"/>
      <c r="F1" s="139"/>
      <c r="G1" s="139"/>
      <c r="H1"/>
      <c r="I1"/>
    </row>
    <row r="2" spans="1:25" ht="26.4" customHeight="1" x14ac:dyDescent="0.25">
      <c r="A2" s="49" t="s">
        <v>188</v>
      </c>
      <c r="B2" s="48"/>
      <c r="C2" s="50"/>
      <c r="D2" s="48"/>
      <c r="E2" s="48"/>
      <c r="F2" s="48"/>
      <c r="G2" s="48"/>
      <c r="H2"/>
      <c r="I2"/>
    </row>
    <row r="3" spans="1:25" s="1" customFormat="1" ht="46.8" x14ac:dyDescent="0.25">
      <c r="A3" s="89" t="s">
        <v>114</v>
      </c>
      <c r="B3" s="53" t="s">
        <v>0</v>
      </c>
      <c r="C3" s="54" t="s">
        <v>115</v>
      </c>
      <c r="D3" s="55" t="s">
        <v>117</v>
      </c>
      <c r="E3" s="128" t="s">
        <v>248</v>
      </c>
      <c r="F3" s="129"/>
      <c r="G3" s="130"/>
    </row>
    <row r="4" spans="1:25" ht="15.6" x14ac:dyDescent="0.3">
      <c r="A4" s="112" t="s">
        <v>166</v>
      </c>
      <c r="B4" s="112"/>
      <c r="C4" s="112"/>
      <c r="D4" s="112"/>
      <c r="E4" s="112"/>
      <c r="F4" s="112"/>
      <c r="G4" s="112"/>
      <c r="H4" s="112"/>
      <c r="I4" s="112"/>
      <c r="J4" s="112"/>
      <c r="K4" s="112"/>
      <c r="L4" s="112"/>
      <c r="M4" s="112"/>
      <c r="N4" s="112"/>
      <c r="O4" s="112"/>
      <c r="P4" s="112"/>
      <c r="Q4" s="112"/>
      <c r="R4" s="112"/>
      <c r="S4" s="112"/>
      <c r="T4" s="112"/>
      <c r="U4" s="114"/>
      <c r="V4" s="114"/>
      <c r="W4" s="4"/>
      <c r="X4" s="4"/>
      <c r="Y4" s="4"/>
    </row>
    <row r="5" spans="1:25" s="2" customFormat="1" ht="70.5" customHeight="1" x14ac:dyDescent="0.25">
      <c r="A5" s="90" t="s">
        <v>141</v>
      </c>
      <c r="B5" s="57" t="s">
        <v>142</v>
      </c>
      <c r="C5" s="58">
        <v>30</v>
      </c>
      <c r="D5" s="57" t="s">
        <v>189</v>
      </c>
      <c r="E5" s="140" t="s">
        <v>244</v>
      </c>
      <c r="F5" s="141"/>
      <c r="G5" s="142"/>
    </row>
    <row r="6" spans="1:25" s="2" customFormat="1" ht="188.1" customHeight="1" x14ac:dyDescent="0.25">
      <c r="A6" s="68" t="s">
        <v>42</v>
      </c>
      <c r="B6" s="67" t="s">
        <v>43</v>
      </c>
      <c r="C6" s="60">
        <v>150</v>
      </c>
      <c r="D6" s="67" t="s">
        <v>190</v>
      </c>
      <c r="E6" s="131" t="s">
        <v>263</v>
      </c>
      <c r="F6" s="132"/>
      <c r="G6" s="63" t="s">
        <v>144</v>
      </c>
    </row>
    <row r="7" spans="1:25" s="2" customFormat="1" ht="117.9" customHeight="1" x14ac:dyDescent="0.25">
      <c r="A7" s="68" t="s">
        <v>145</v>
      </c>
      <c r="B7" s="67" t="s">
        <v>146</v>
      </c>
      <c r="C7" s="60">
        <v>200</v>
      </c>
      <c r="D7" s="67" t="s">
        <v>191</v>
      </c>
      <c r="E7" s="131" t="s">
        <v>243</v>
      </c>
      <c r="F7" s="132"/>
      <c r="G7" s="63" t="s">
        <v>147</v>
      </c>
    </row>
    <row r="8" spans="1:25" ht="15.6" x14ac:dyDescent="0.3">
      <c r="A8" s="112" t="s">
        <v>132</v>
      </c>
      <c r="B8" s="112"/>
      <c r="C8" s="112"/>
      <c r="D8" s="112"/>
      <c r="E8" s="112"/>
      <c r="F8" s="112"/>
      <c r="G8" s="112"/>
      <c r="H8" s="112"/>
      <c r="I8" s="112"/>
      <c r="J8" s="112"/>
      <c r="K8" s="112"/>
      <c r="L8" s="112"/>
      <c r="M8" s="112"/>
      <c r="N8" s="112"/>
      <c r="O8" s="112"/>
      <c r="P8" s="112"/>
      <c r="Q8" s="112"/>
      <c r="R8" s="112"/>
      <c r="S8" s="112"/>
      <c r="T8" s="112"/>
      <c r="U8" s="114"/>
      <c r="V8" s="114"/>
      <c r="W8" s="4"/>
      <c r="X8" s="4"/>
      <c r="Y8" s="4"/>
    </row>
    <row r="9" spans="1:25" s="47" customFormat="1" ht="210" customHeight="1" x14ac:dyDescent="0.25">
      <c r="A9" s="90" t="s">
        <v>29</v>
      </c>
      <c r="B9" s="57" t="s">
        <v>131</v>
      </c>
      <c r="C9" s="58">
        <v>300</v>
      </c>
      <c r="D9" s="57" t="s">
        <v>192</v>
      </c>
      <c r="E9" s="108" t="s">
        <v>264</v>
      </c>
      <c r="F9" s="109"/>
      <c r="G9" s="91" t="s">
        <v>133</v>
      </c>
    </row>
    <row r="10" spans="1:25" s="47" customFormat="1" ht="117" customHeight="1" x14ac:dyDescent="0.25">
      <c r="A10" s="69" t="s">
        <v>27</v>
      </c>
      <c r="B10" s="92" t="s">
        <v>28</v>
      </c>
      <c r="C10" s="93">
        <v>200</v>
      </c>
      <c r="D10" s="92" t="s">
        <v>193</v>
      </c>
      <c r="E10" s="143" t="s">
        <v>217</v>
      </c>
      <c r="F10" s="144"/>
      <c r="G10" s="145"/>
    </row>
    <row r="11" spans="1:25" ht="15.6" x14ac:dyDescent="0.3">
      <c r="A11" s="112" t="s">
        <v>167</v>
      </c>
      <c r="B11" s="112"/>
      <c r="C11" s="112"/>
      <c r="D11" s="112"/>
      <c r="E11" s="112"/>
      <c r="F11" s="112"/>
      <c r="G11" s="112"/>
      <c r="H11" s="112"/>
      <c r="I11" s="112"/>
      <c r="J11" s="112"/>
      <c r="K11" s="112"/>
      <c r="L11" s="112"/>
      <c r="M11" s="112"/>
      <c r="N11" s="112"/>
      <c r="O11" s="112"/>
      <c r="P11" s="112"/>
      <c r="Q11" s="112"/>
      <c r="R11" s="112"/>
      <c r="S11" s="112"/>
      <c r="T11" s="112"/>
      <c r="U11" s="114"/>
      <c r="V11" s="114"/>
      <c r="W11" s="4"/>
      <c r="X11" s="4"/>
      <c r="Y11" s="4"/>
    </row>
    <row r="12" spans="1:25" s="47" customFormat="1" ht="86.1" customHeight="1" x14ac:dyDescent="0.25">
      <c r="A12" s="90" t="s">
        <v>34</v>
      </c>
      <c r="B12" s="57" t="s">
        <v>35</v>
      </c>
      <c r="C12" s="58">
        <v>10</v>
      </c>
      <c r="D12" s="57" t="s">
        <v>239</v>
      </c>
      <c r="E12" s="108" t="s">
        <v>246</v>
      </c>
      <c r="F12" s="109"/>
      <c r="G12" s="146"/>
      <c r="W12" s="56"/>
    </row>
    <row r="13" spans="1:25" s="2" customFormat="1" ht="102" customHeight="1" x14ac:dyDescent="0.25">
      <c r="A13" s="68" t="s">
        <v>148</v>
      </c>
      <c r="B13" s="67" t="s">
        <v>52</v>
      </c>
      <c r="C13" s="60">
        <v>100</v>
      </c>
      <c r="D13" s="67" t="s">
        <v>194</v>
      </c>
      <c r="E13" s="103" t="s">
        <v>256</v>
      </c>
      <c r="F13" s="104"/>
      <c r="G13" s="68" t="s">
        <v>149</v>
      </c>
    </row>
    <row r="14" spans="1:25" s="2" customFormat="1" ht="144.9" customHeight="1" x14ac:dyDescent="0.25">
      <c r="A14" s="68" t="s">
        <v>53</v>
      </c>
      <c r="B14" s="67" t="s">
        <v>150</v>
      </c>
      <c r="C14" s="60">
        <v>100</v>
      </c>
      <c r="D14" s="67" t="s">
        <v>265</v>
      </c>
      <c r="E14" s="103" t="s">
        <v>234</v>
      </c>
      <c r="F14" s="104"/>
      <c r="G14" s="68" t="s">
        <v>151</v>
      </c>
    </row>
    <row r="15" spans="1:25" s="47" customFormat="1" ht="115.5" customHeight="1" x14ac:dyDescent="0.25">
      <c r="A15" s="68" t="s">
        <v>36</v>
      </c>
      <c r="B15" s="67" t="s">
        <v>37</v>
      </c>
      <c r="C15" s="65">
        <v>48</v>
      </c>
      <c r="D15" s="67" t="s">
        <v>196</v>
      </c>
      <c r="E15" s="103" t="s">
        <v>211</v>
      </c>
      <c r="F15" s="104"/>
      <c r="G15" s="124"/>
    </row>
    <row r="16" spans="1:25" s="2" customFormat="1" ht="87.9" customHeight="1" x14ac:dyDescent="0.25">
      <c r="A16" s="68" t="s">
        <v>55</v>
      </c>
      <c r="B16" s="67" t="s">
        <v>56</v>
      </c>
      <c r="C16" s="60">
        <v>45</v>
      </c>
      <c r="D16" s="67" t="s">
        <v>200</v>
      </c>
      <c r="E16" s="131" t="s">
        <v>212</v>
      </c>
      <c r="F16" s="132"/>
      <c r="G16" s="63" t="s">
        <v>152</v>
      </c>
    </row>
    <row r="17" spans="1:21" s="2" customFormat="1" ht="101.1" customHeight="1" x14ac:dyDescent="0.25">
      <c r="A17" s="68" t="s">
        <v>57</v>
      </c>
      <c r="B17" s="67" t="s">
        <v>58</v>
      </c>
      <c r="C17" s="60">
        <v>35</v>
      </c>
      <c r="D17" s="67" t="s">
        <v>143</v>
      </c>
      <c r="E17" s="131" t="s">
        <v>210</v>
      </c>
      <c r="F17" s="132"/>
      <c r="G17" s="63" t="s">
        <v>153</v>
      </c>
    </row>
    <row r="18" spans="1:21" s="2" customFormat="1" ht="99.6" customHeight="1" x14ac:dyDescent="0.25">
      <c r="A18" s="68" t="s">
        <v>59</v>
      </c>
      <c r="B18" s="67" t="s">
        <v>60</v>
      </c>
      <c r="C18" s="60">
        <v>10</v>
      </c>
      <c r="D18" s="67" t="s">
        <v>143</v>
      </c>
      <c r="E18" s="103" t="s">
        <v>213</v>
      </c>
      <c r="F18" s="104"/>
      <c r="G18" s="124"/>
    </row>
    <row r="19" spans="1:21" s="2" customFormat="1" ht="130.5" customHeight="1" x14ac:dyDescent="0.25">
      <c r="A19" s="68" t="s">
        <v>116</v>
      </c>
      <c r="B19" s="67" t="s">
        <v>61</v>
      </c>
      <c r="C19" s="60">
        <v>100</v>
      </c>
      <c r="D19" s="67" t="s">
        <v>266</v>
      </c>
      <c r="E19" s="108" t="s">
        <v>247</v>
      </c>
      <c r="F19" s="109"/>
      <c r="G19" s="136" t="s">
        <v>154</v>
      </c>
      <c r="H19" s="137"/>
      <c r="U19" s="97"/>
    </row>
    <row r="20" spans="1:21" s="2" customFormat="1" ht="116.4" customHeight="1" x14ac:dyDescent="0.25">
      <c r="A20" s="68" t="s">
        <v>64</v>
      </c>
      <c r="B20" s="67" t="s">
        <v>65</v>
      </c>
      <c r="C20" s="60">
        <v>75</v>
      </c>
      <c r="D20" s="67" t="s">
        <v>201</v>
      </c>
      <c r="E20" s="103" t="s">
        <v>202</v>
      </c>
      <c r="F20" s="104"/>
      <c r="G20" s="68" t="s">
        <v>157</v>
      </c>
    </row>
    <row r="21" spans="1:21" s="2" customFormat="1" ht="98.4" customHeight="1" x14ac:dyDescent="0.25">
      <c r="A21" s="68" t="s">
        <v>158</v>
      </c>
      <c r="B21" s="67" t="s">
        <v>69</v>
      </c>
      <c r="C21" s="60">
        <v>40</v>
      </c>
      <c r="D21" s="67" t="s">
        <v>204</v>
      </c>
      <c r="E21" s="131" t="s">
        <v>214</v>
      </c>
      <c r="F21" s="132"/>
      <c r="G21" s="68" t="s">
        <v>203</v>
      </c>
    </row>
    <row r="22" spans="1:21" s="2" customFormat="1" ht="148.5" customHeight="1" x14ac:dyDescent="0.25">
      <c r="A22" s="68" t="s">
        <v>70</v>
      </c>
      <c r="B22" s="67" t="s">
        <v>159</v>
      </c>
      <c r="C22" s="60">
        <v>60</v>
      </c>
      <c r="D22" s="67" t="s">
        <v>205</v>
      </c>
      <c r="E22" s="103" t="s">
        <v>235</v>
      </c>
      <c r="F22" s="104"/>
      <c r="G22" s="63" t="s">
        <v>160</v>
      </c>
    </row>
    <row r="23" spans="1:21" ht="0.9" customHeight="1" x14ac:dyDescent="0.25"/>
    <row r="24" spans="1:21" ht="170.4" customHeight="1" x14ac:dyDescent="0.25">
      <c r="A24" s="68" t="s">
        <v>155</v>
      </c>
      <c r="B24" s="67" t="s">
        <v>156</v>
      </c>
      <c r="C24" s="65">
        <v>20</v>
      </c>
      <c r="D24" s="67" t="s">
        <v>267</v>
      </c>
      <c r="E24" s="103" t="s">
        <v>257</v>
      </c>
      <c r="F24" s="104"/>
      <c r="G24" s="87" t="s">
        <v>232</v>
      </c>
    </row>
    <row r="25" spans="1:21" s="2" customFormat="1" ht="99.6" customHeight="1" x14ac:dyDescent="0.25">
      <c r="A25" s="90" t="s">
        <v>127</v>
      </c>
      <c r="B25" s="57" t="s">
        <v>163</v>
      </c>
      <c r="C25" s="58">
        <v>55</v>
      </c>
      <c r="D25" s="57" t="s">
        <v>206</v>
      </c>
      <c r="E25" s="108" t="s">
        <v>215</v>
      </c>
      <c r="F25" s="109"/>
      <c r="G25" s="95" t="s">
        <v>164</v>
      </c>
      <c r="H25" s="27"/>
      <c r="I25" s="27"/>
    </row>
    <row r="26" spans="1:21" s="2" customFormat="1" ht="102" customHeight="1" x14ac:dyDescent="0.25">
      <c r="A26" s="68" t="s">
        <v>73</v>
      </c>
      <c r="B26" s="68" t="s">
        <v>74</v>
      </c>
      <c r="C26" s="60">
        <v>40</v>
      </c>
      <c r="D26" s="67" t="s">
        <v>207</v>
      </c>
      <c r="E26" s="103" t="s">
        <v>272</v>
      </c>
      <c r="F26" s="104"/>
      <c r="G26" s="88" t="s">
        <v>165</v>
      </c>
      <c r="H26" s="27"/>
      <c r="I26" s="27"/>
    </row>
    <row r="27" spans="1:21" s="2" customFormat="1" ht="100.5" customHeight="1" x14ac:dyDescent="0.25">
      <c r="A27" s="68" t="s">
        <v>75</v>
      </c>
      <c r="B27" s="67" t="s">
        <v>76</v>
      </c>
      <c r="C27" s="60">
        <v>60</v>
      </c>
      <c r="D27" s="67" t="s">
        <v>208</v>
      </c>
      <c r="E27" s="131" t="s">
        <v>216</v>
      </c>
      <c r="F27" s="132"/>
      <c r="G27" s="94" t="s">
        <v>209</v>
      </c>
      <c r="H27" s="27"/>
    </row>
  </sheetData>
  <mergeCells count="29">
    <mergeCell ref="U8:V8"/>
    <mergeCell ref="E9:F9"/>
    <mergeCell ref="E10:G10"/>
    <mergeCell ref="E12:G12"/>
    <mergeCell ref="E15:G15"/>
    <mergeCell ref="A1:G1"/>
    <mergeCell ref="A8:T8"/>
    <mergeCell ref="E7:F7"/>
    <mergeCell ref="E19:F19"/>
    <mergeCell ref="E24:F24"/>
    <mergeCell ref="E5:G5"/>
    <mergeCell ref="E18:G18"/>
    <mergeCell ref="E3:G3"/>
    <mergeCell ref="E27:F27"/>
    <mergeCell ref="A4:T4"/>
    <mergeCell ref="U4:V4"/>
    <mergeCell ref="A11:T11"/>
    <mergeCell ref="U11:V11"/>
    <mergeCell ref="G19:H19"/>
    <mergeCell ref="E20:F20"/>
    <mergeCell ref="E21:F21"/>
    <mergeCell ref="E22:F22"/>
    <mergeCell ref="E6:F6"/>
    <mergeCell ref="E13:F13"/>
    <mergeCell ref="E14:F14"/>
    <mergeCell ref="E16:F16"/>
    <mergeCell ref="E17:F17"/>
    <mergeCell ref="E25:F25"/>
    <mergeCell ref="E26:F26"/>
  </mergeCells>
  <hyperlinks>
    <hyperlink ref="G6" r:id="rId1" display="Cala Homes (Southern)" xr:uid="{43C937B8-AD09-4202-8D00-83AF8631F2CA}"/>
    <hyperlink ref="G16" r:id="rId2" display="https://www.localplan.winchester.gov.uk/assets/inline/757/Laura-Cornborough-Foreman-Homes-Colden-Common-ANON-AQTS-32NP-V.pdf" xr:uid="{AEFF7FBF-7E6B-47FA-840C-2DD7800CE64E}"/>
    <hyperlink ref="G19" r:id="rId3" display="The PC have published a site selection paper which has identified the preferred sites for development.  " xr:uid="{401D0F98-073D-4864-8723-A45929245E47}"/>
    <hyperlink ref="G22" r:id="rId4" xr:uid="{2B47D8A6-679B-4A2C-95DF-BC120E528F85}"/>
    <hyperlink ref="G25" r:id="rId5" xr:uid="{02476D8B-A067-4F35-861E-24F336F873DD}"/>
    <hyperlink ref="G26" r:id="rId6" xr:uid="{87BB32F3-7769-4E2A-8181-71789D2FD272}"/>
    <hyperlink ref="G7" r:id="rId7" xr:uid="{387F5137-AEF5-44DF-B332-D6B525615692}"/>
    <hyperlink ref="G9" r:id="rId8" display="https://www.localplan.winchester.gov.uk/assets/inline/609/Bryony-Stala-obo-West-Waterlooville_Grainger-NON-AQTS-3B5G-A-Supporting-Document_Redacted.pdf" xr:uid="{287DDE29-C686-417C-A394-E38F7B4AFA9F}"/>
    <hyperlink ref="G24" r:id="rId9" display="https://hursleypc.org.uk/wp-content/uploads/2025/01/Final-Site-Assessment-Report-for-Hursley-Parish-Council-2.pdf" xr:uid="{19EDAE6F-B4EC-44AC-9D0E-4CF277D0B868}"/>
  </hyperlinks>
  <pageMargins left="0.7" right="0.7" top="0.75" bottom="0.75" header="0.3" footer="0.3"/>
  <pageSetup orientation="portrait" r:id="rId1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Local Plan New" ma:contentTypeID="0x01010041CC1C6C75DCC242BE9D566CF1F1C70F0B00F9B78A89A761AB4595FCA11B77F72F60" ma:contentTypeVersion="15" ma:contentTypeDescription="" ma:contentTypeScope="" ma:versionID="abd9ff8bbf1e343d2b77cb317640d4a1">
  <xsd:schema xmlns:xsd="http://www.w3.org/2001/XMLSchema" xmlns:xs="http://www.w3.org/2001/XMLSchema" xmlns:p="http://schemas.microsoft.com/office/2006/metadata/properties" xmlns:ns2="1b80b83c-3cdb-4cc2-8233-274f5028165d" targetNamespace="http://schemas.microsoft.com/office/2006/metadata/properties" ma:root="true" ma:fieldsID="c04d3e58bfc51b125ce84cc1d731f529" ns2:_="">
    <xsd:import namespace="1b80b83c-3cdb-4cc2-8233-274f5028165d"/>
    <xsd:element name="properties">
      <xsd:complexType>
        <xsd:sequence>
          <xsd:element name="documentManagement">
            <xsd:complexType>
              <xsd:all>
                <xsd:element ref="ns2:Original_x0020_Document_x0020_Date" minOccurs="0"/>
                <xsd:element ref="ns2:TaxCatchAllLabel" minOccurs="0"/>
                <xsd:element ref="ns2:TaxKeywordTaxHTField" minOccurs="0"/>
                <xsd:element ref="ns2:TaxCatchAll" minOccurs="0"/>
                <xsd:element ref="ns2:e0485530c2b84653876d4b563c5c4c99" minOccurs="0"/>
                <xsd:element ref="ns2:Evidence_x0020_Base_x0020_Type" minOccurs="0"/>
                <xsd:element ref="ns2:Regulation_x0020_Number" minOccurs="0"/>
                <xsd:element ref="ns2:Plan_x0020_Area" minOccurs="0"/>
                <xsd:element ref="ns2:Plan_x0020_Type" minOccurs="0"/>
                <xsd:element ref="ns2:Local_x0020_Plan_x0020_Stage" minOccurs="0"/>
                <xsd:element ref="ns2:Plan_x0020_Name" minOccurs="0"/>
                <xsd:element ref="ns2:Year" minOccurs="0"/>
                <xsd:element ref="ns2:Allocated_x0020_T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b80b83c-3cdb-4cc2-8233-274f5028165d" elementFormDefault="qualified">
    <xsd:import namespace="http://schemas.microsoft.com/office/2006/documentManagement/types"/>
    <xsd:import namespace="http://schemas.microsoft.com/office/infopath/2007/PartnerControls"/>
    <xsd:element name="Original_x0020_Document_x0020_Date" ma:index="3" nillable="true" ma:displayName="Original Document Date" ma:default="[today]" ma:format="DateOnly" ma:internalName="Original_x0020_Document_x0020_Date" ma:readOnly="false">
      <xsd:simpleType>
        <xsd:restriction base="dms:DateTime"/>
      </xsd:simpleType>
    </xsd:element>
    <xsd:element name="TaxCatchAllLabel" ma:index="8" nillable="true" ma:displayName="Taxonomy Catch All Column1" ma:hidden="true" ma:list="{43e563ad-b7a5-46d1-9f63-a28d124a2179}" ma:internalName="TaxCatchAllLabel" ma:readOnly="true" ma:showField="CatchAllDataLabel" ma:web="1b80b83c-3cdb-4cc2-8233-274f5028165d">
      <xsd:complexType>
        <xsd:complexContent>
          <xsd:extension base="dms:MultiChoiceLookup">
            <xsd:sequence>
              <xsd:element name="Value" type="dms:Lookup" maxOccurs="unbounded" minOccurs="0" nillable="true"/>
            </xsd:sequence>
          </xsd:extension>
        </xsd:complexContent>
      </xsd:complexType>
    </xsd:element>
    <xsd:element name="TaxKeywordTaxHTField" ma:index="10" nillable="true" ma:taxonomy="true" ma:internalName="TaxKeywordTaxHTField" ma:taxonomyFieldName="TaxKeyword" ma:displayName="Reference" ma:readOnly="false" ma:fieldId="{23f27201-bee3-471e-b2e7-b64fd8b7ca38}" ma:taxonomyMulti="true" ma:sspId="e64b0df6-c67a-4e60-92fc-ee34611ae5bc" ma:termSetId="00000000-0000-0000-0000-000000000000" ma:anchorId="00000000-0000-0000-0000-000000000000" ma:open="true" ma:isKeyword="true">
      <xsd:complexType>
        <xsd:sequence>
          <xsd:element ref="pc:Terms" minOccurs="0" maxOccurs="1"/>
        </xsd:sequence>
      </xsd:complexType>
    </xsd:element>
    <xsd:element name="TaxCatchAll" ma:index="11" nillable="true" ma:displayName="Taxonomy Catch All Column" ma:hidden="true" ma:list="{43e563ad-b7a5-46d1-9f63-a28d124a2179}" ma:internalName="TaxCatchAll" ma:showField="CatchAllData" ma:web="1b80b83c-3cdb-4cc2-8233-274f5028165d">
      <xsd:complexType>
        <xsd:complexContent>
          <xsd:extension base="dms:MultiChoiceLookup">
            <xsd:sequence>
              <xsd:element name="Value" type="dms:Lookup" maxOccurs="unbounded" minOccurs="0" nillable="true"/>
            </xsd:sequence>
          </xsd:extension>
        </xsd:complexContent>
      </xsd:complexType>
    </xsd:element>
    <xsd:element name="e0485530c2b84653876d4b563c5c4c99" ma:index="13" ma:taxonomy="true" ma:internalName="e0485530c2b84653876d4b563c5c4c99" ma:taxonomyFieldName="Local_x0020_Plan_x0020_Category" ma:displayName="Local Plan Category" ma:readOnly="false" ma:default="" ma:fieldId="{e0485530-c2b8-4653-876d-4b563c5c4c99}" ma:sspId="e64b0df6-c67a-4e60-92fc-ee34611ae5bc" ma:termSetId="16e4d170-359f-4d69-bdf6-773daeacc203" ma:anchorId="2ae2ba7b-6d5c-4c28-b925-a75f94b90ae6" ma:open="false" ma:isKeyword="false">
      <xsd:complexType>
        <xsd:sequence>
          <xsd:element ref="pc:Terms" minOccurs="0" maxOccurs="1"/>
        </xsd:sequence>
      </xsd:complexType>
    </xsd:element>
    <xsd:element name="Evidence_x0020_Base_x0020_Type" ma:index="15" nillable="true" ma:displayName="Evidence Base Type" ma:format="Dropdown" ma:hidden="true" ma:internalName="Evidence_x0020_Base_x0020_Type" ma:readOnly="false">
      <xsd:simpleType>
        <xsd:restriction base="dms:Choice">
          <xsd:enumeration value="Communities"/>
          <xsd:enumeration value="Economy"/>
          <xsd:enumeration value="Environment"/>
          <xsd:enumeration value="Gypsies and Travellers"/>
          <xsd:enumeration value="Housing"/>
          <xsd:enumeration value="Location Based"/>
          <xsd:enumeration value="Monitoring"/>
          <xsd:enumeration value="Other"/>
          <xsd:enumeration value="Sustainability Appraisal"/>
          <xsd:enumeration value="Transport"/>
        </xsd:restriction>
      </xsd:simpleType>
    </xsd:element>
    <xsd:element name="Regulation_x0020_Number" ma:index="16" nillable="true" ma:displayName="Regulation Number" ma:hidden="true" ma:internalName="Regulation_x0020_Number" ma:readOnly="false">
      <xsd:simpleType>
        <xsd:restriction base="dms:Text">
          <xsd:maxLength value="255"/>
        </xsd:restriction>
      </xsd:simpleType>
    </xsd:element>
    <xsd:element name="Plan_x0020_Area" ma:index="17" nillable="true" ma:displayName="Plan Area" ma:format="Dropdown" ma:hidden="true" ma:internalName="Plan_x0020_Area" ma:readOnly="false">
      <xsd:simpleType>
        <xsd:restriction base="dms:Choice">
          <xsd:enumeration value="All"/>
          <xsd:enumeration value="Badger Farm"/>
          <xsd:enumeration value="Beauworth"/>
          <xsd:enumeration value="Bighton"/>
          <xsd:enumeration value="Bishops Sutton"/>
          <xsd:enumeration value="Bishops Waltham"/>
          <xsd:enumeration value="Boarhunt"/>
          <xsd:enumeration value="Bramdean and Hinton Ampner"/>
          <xsd:enumeration value="Cheriton"/>
          <xsd:enumeration value="Chilcomb"/>
          <xsd:enumeration value="Colden Common"/>
          <xsd:enumeration value="Compton and Shawford"/>
          <xsd:enumeration value="Corhampton and Meonstoke"/>
          <xsd:enumeration value="Crawley"/>
          <xsd:enumeration value="Curdridge"/>
          <xsd:enumeration value="Denmead"/>
          <xsd:enumeration value="Droxford"/>
          <xsd:enumeration value="Durley"/>
          <xsd:enumeration value="Exton"/>
          <xsd:enumeration value="Hambledon"/>
          <xsd:enumeration value="Headbourne Worthy"/>
          <xsd:enumeration value="Hursley"/>
          <xsd:enumeration value="Itchen Stoke and Ovington"/>
          <xsd:enumeration value="Itchen Valley"/>
          <xsd:enumeration value="Kilmeston"/>
          <xsd:enumeration value="Kings Worthy"/>
          <xsd:enumeration value="Littleton and Harestock"/>
          <xsd:enumeration value="Micheldever"/>
          <xsd:enumeration value="New Alresford"/>
          <xsd:enumeration value="Non-specific"/>
          <xsd:enumeration value="Northington"/>
          <xsd:enumeration value="Old Alresford"/>
          <xsd:enumeration value="Olivers Battery"/>
          <xsd:enumeration value="Otterbourne"/>
          <xsd:enumeration value="Owslebury"/>
          <xsd:enumeration value="Shedfield"/>
          <xsd:enumeration value="Soberton"/>
          <xsd:enumeration value="South Wonston"/>
          <xsd:enumeration value="Southwick and Widley"/>
          <xsd:enumeration value="Sparsholt"/>
          <xsd:enumeration value="St Barnabas"/>
          <xsd:enumeration value="St Bartholomew"/>
          <xsd:enumeration value="St John and All Saints"/>
          <xsd:enumeration value="St Luke"/>
          <xsd:enumeration value="St Michael"/>
          <xsd:enumeration value="St Paul"/>
          <xsd:enumeration value="Swanmore"/>
          <xsd:enumeration value="Tichborne"/>
          <xsd:enumeration value="Twyford"/>
          <xsd:enumeration value="Upham"/>
          <xsd:enumeration value="Waltham Chase"/>
          <xsd:enumeration value="Warnford"/>
          <xsd:enumeration value="West Meon"/>
          <xsd:enumeration value="Whiteley"/>
          <xsd:enumeration value="Wickham"/>
          <xsd:enumeration value="Winchester Town"/>
          <xsd:enumeration value="Wonston"/>
          <xsd:enumeration value="Other Authorities"/>
          <xsd:enumeration value="Other Statutory"/>
          <xsd:enumeration value="Hampshire"/>
          <xsd:enumeration value="National"/>
          <xsd:enumeration value="Regional"/>
          <xsd:enumeration value="SDNPA"/>
        </xsd:restriction>
      </xsd:simpleType>
    </xsd:element>
    <xsd:element name="Plan_x0020_Type" ma:index="18" nillable="true" ma:displayName="Plan Type" ma:format="Dropdown" ma:hidden="true" ma:internalName="Plan_x0020_Type" ma:readOnly="false">
      <xsd:simpleType>
        <xsd:restriction base="dms:Choice">
          <xsd:enumeration value="CIL"/>
          <xsd:enumeration value="DPD"/>
          <xsd:enumeration value="Local Plan"/>
          <xsd:enumeration value="Neighbourhood Plan"/>
          <xsd:enumeration value="SPD"/>
          <xsd:enumeration value="Other"/>
        </xsd:restriction>
      </xsd:simpleType>
    </xsd:element>
    <xsd:element name="Local_x0020_Plan_x0020_Stage" ma:index="19" nillable="true" ma:displayName="Local Plan Stage" ma:format="Dropdown" ma:hidden="true" ma:internalName="Local_x0020_Plan_x0020_Stage" ma:readOnly="false">
      <xsd:simpleType>
        <xsd:restriction base="dms:Choice">
          <xsd:enumeration value="Evidence"/>
          <xsd:enumeration value="Frontloading"/>
          <xsd:enumeration value="Draft Plan"/>
          <xsd:enumeration value="Preferred Approach"/>
          <xsd:enumeration value="Pre-Submission"/>
          <xsd:enumeration value="Submission"/>
          <xsd:enumeration value="Examination"/>
          <xsd:enumeration value="Adoption"/>
          <xsd:enumeration value="Monitoring"/>
        </xsd:restriction>
      </xsd:simpleType>
    </xsd:element>
    <xsd:element name="Plan_x0020_Name" ma:index="20" nillable="true" ma:displayName="Plan Name" ma:hidden="true" ma:internalName="Plan_x0020_Name" ma:readOnly="false">
      <xsd:simpleType>
        <xsd:restriction base="dms:Text">
          <xsd:maxLength value="255"/>
        </xsd:restriction>
      </xsd:simpleType>
    </xsd:element>
    <xsd:element name="Year" ma:index="21" nillable="true" ma:displayName="Year" ma:format="Dropdown" ma:internalName="Year" ma:readOnly="false">
      <xsd:simpleType>
        <xsd:restriction base="dms:Choice">
          <xsd:enumeration value="2025"/>
          <xsd:enumeration value="2024"/>
          <xsd:enumeration value="2023"/>
          <xsd:enumeration value="2022"/>
          <xsd:enumeration value="2021"/>
          <xsd:enumeration value="2020"/>
          <xsd:enumeration value="2019"/>
          <xsd:enumeration value="2018"/>
          <xsd:enumeration value="2017"/>
          <xsd:enumeration value="2016"/>
          <xsd:enumeration value="2015"/>
          <xsd:enumeration value="2014"/>
          <xsd:enumeration value="2013"/>
          <xsd:enumeration value="2012"/>
          <xsd:enumeration value="2011"/>
          <xsd:enumeration value="2010"/>
          <xsd:enumeration value="Pre 2010"/>
        </xsd:restriction>
      </xsd:simpleType>
    </xsd:element>
    <xsd:element name="Allocated_x0020_To" ma:index="22" nillable="true" ma:displayName="Allocated To" ma:hidden="true" ma:list="UserInfo" ma:SharePointGroup="0" ma:internalName="Allocated_x0020_To"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2"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1b80b83c-3cdb-4cc2-8233-274f5028165d">
      <Value>83</Value>
    </TaxCatchAll>
    <Regulation_x0020_Number xmlns="1b80b83c-3cdb-4cc2-8233-274f5028165d">24</Regulation_x0020_Number>
    <Evidence_x0020_Base_x0020_Type xmlns="1b80b83c-3cdb-4cc2-8233-274f5028165d">Housing</Evidence_x0020_Base_x0020_Type>
    <Allocated_x0020_To xmlns="1b80b83c-3cdb-4cc2-8233-274f5028165d">
      <UserInfo>
        <DisplayName/>
        <AccountId>627</AccountId>
        <AccountType/>
      </UserInfo>
    </Allocated_x0020_To>
    <Plan_x0020_Area xmlns="1b80b83c-3cdb-4cc2-8233-274f5028165d">All</Plan_x0020_Area>
    <e0485530c2b84653876d4b563c5c4c99 xmlns="1b80b83c-3cdb-4cc2-8233-274f5028165d">
      <Terms xmlns="http://schemas.microsoft.com/office/infopath/2007/PartnerControls">
        <TermInfo xmlns="http://schemas.microsoft.com/office/infopath/2007/PartnerControls">
          <TermName xmlns="http://schemas.microsoft.com/office/infopath/2007/PartnerControls">Research or Data</TermName>
          <TermId xmlns="http://schemas.microsoft.com/office/infopath/2007/PartnerControls">274de979-9608-4986-a95a-108d9e7558e7</TermId>
        </TermInfo>
      </Terms>
    </e0485530c2b84653876d4b563c5c4c99>
    <Plan_x0020_Type xmlns="1b80b83c-3cdb-4cc2-8233-274f5028165d">Local Plan</Plan_x0020_Type>
    <Local_x0020_Plan_x0020_Stage xmlns="1b80b83c-3cdb-4cc2-8233-274f5028165d">Examination</Local_x0020_Plan_x0020_Stage>
    <Original_x0020_Document_x0020_Date xmlns="1b80b83c-3cdb-4cc2-8233-274f5028165d">2025-03-27T00:00:00+00:00</Original_x0020_Document_x0020_Date>
    <Plan_x0020_Name xmlns="1b80b83c-3cdb-4cc2-8233-274f5028165d">Reg 24 Examination</Plan_x0020_Name>
    <TaxKeywordTaxHTField xmlns="1b80b83c-3cdb-4cc2-8233-274f5028165d">
      <Terms xmlns="http://schemas.microsoft.com/office/infopath/2007/PartnerControls"/>
    </TaxKeywordTaxHTField>
    <Year xmlns="1b80b83c-3cdb-4cc2-8233-274f5028165d">2025</Year>
  </documentManagement>
</p:properties>
</file>

<file path=customXml/itemProps1.xml><?xml version="1.0" encoding="utf-8"?>
<ds:datastoreItem xmlns:ds="http://schemas.openxmlformats.org/officeDocument/2006/customXml" ds:itemID="{DBCE0D94-7982-4B05-8538-D348ACF766B8}">
  <ds:schemaRefs>
    <ds:schemaRef ds:uri="http://schemas.microsoft.com/sharepoint/v3/contenttype/forms"/>
  </ds:schemaRefs>
</ds:datastoreItem>
</file>

<file path=customXml/itemProps2.xml><?xml version="1.0" encoding="utf-8"?>
<ds:datastoreItem xmlns:ds="http://schemas.openxmlformats.org/officeDocument/2006/customXml" ds:itemID="{69E4C5B5-2034-49B4-85E3-60F6360E9E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b80b83c-3cdb-4cc2-8233-274f502816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438AF66-9E0C-462A-B4E1-47509153E1D5}">
  <ds:schemaRefs>
    <ds:schemaRef ds:uri="http://schemas.microsoft.com/office/2006/metadata/properties"/>
    <ds:schemaRef ds:uri="http://schemas.microsoft.com/office/2006/documentManagement/types"/>
    <ds:schemaRef ds:uri="http://purl.org/dc/terms/"/>
    <ds:schemaRef ds:uri="http://schemas.openxmlformats.org/package/2006/metadata/core-properties"/>
    <ds:schemaRef ds:uri="1b80b83c-3cdb-4cc2-8233-274f5028165d"/>
    <ds:schemaRef ds:uri="http://purl.org/dc/dcmitype/"/>
    <ds:schemaRef ds:uri="http://schemas.microsoft.com/office/infopath/2007/PartnerControls"/>
    <ds:schemaRef ds:uri="http://purl.org/dc/elements/1.1/"/>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Introduction</vt:lpstr>
      <vt:lpstr>Housing trajectory </vt:lpstr>
      <vt:lpstr>NPPF Deliverable para A </vt:lpstr>
      <vt:lpstr>NPPF Deliverable para B </vt:lpstr>
      <vt:lpstr>NPPF Developable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Bethany Stokes</dc:creator>
  <cp:keywords/>
  <cp:lastModifiedBy>Jill Taylor</cp:lastModifiedBy>
  <cp:lastPrinted>2024-12-13T12:50:16Z</cp:lastPrinted>
  <dcterms:created xsi:type="dcterms:W3CDTF">2024-12-05T09:58:46Z</dcterms:created>
  <dcterms:modified xsi:type="dcterms:W3CDTF">2025-04-04T11:44:09Z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0x01010041CC1C6C75DCC242BE9D566CF1F1C70F0B00F9B78A89A761AB4595FCA11B77F72F60</vt:lpwstr>
  </property>
  <property fmtid="{D5CDD505-2E9C-101B-9397-08002B2CF9AE}" pid="3" name="Local Plan Category">
    <vt:lpwstr>83;#Research or Data|274de979-9608-4986-a95a-108d9e7558e7</vt:lpwstr>
  </property>
  <property fmtid="{D5CDD505-2E9C-101B-9397-08002B2CF9AE}" pid="4" name="TaxKeyword">
    <vt:lpwstr/>
  </property>
  <property fmtid="{D5CDD505-2E9C-101B-9397-08002B2CF9AE}" pid="5" name="cae9d47a58d3455c89610c31b8d3fbcb">
    <vt:lpwstr/>
  </property>
  <property fmtid="{D5CDD505-2E9C-101B-9397-08002B2CF9AE}" pid="6" name="Test">
    <vt:lpwstr/>
  </property>
</Properties>
</file>